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60" activeTab="78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01 июля" sheetId="72" state="hidden" r:id="rId45"/>
    <sheet name="02 июля" sheetId="49" state="hidden" r:id="rId46"/>
    <sheet name="03 июля" sheetId="60" state="hidden" r:id="rId47"/>
    <sheet name="01 августа" sheetId="47" state="hidden" r:id="rId48"/>
    <sheet name="1 сентября" sheetId="61" state="hidden" r:id="rId49"/>
    <sheet name="02 сентября" sheetId="52" state="hidden" r:id="rId50"/>
    <sheet name="1 октября" sheetId="54" state="hidden" r:id="rId51"/>
    <sheet name="2 октября" sheetId="55" state="hidden" r:id="rId52"/>
    <sheet name="3 октября" sheetId="66" state="hidden" r:id="rId53"/>
    <sheet name="1 ноября" sheetId="67" r:id="rId54"/>
    <sheet name="5 ноября" sheetId="59" r:id="rId55"/>
    <sheet name="7 ноября" sheetId="78" r:id="rId56"/>
    <sheet name="10 ноября" sheetId="69" r:id="rId57"/>
    <sheet name="11 ноября" sheetId="73" r:id="rId58"/>
    <sheet name="12 ноября" sheetId="74" r:id="rId59"/>
    <sheet name="13 ноября" sheetId="79" r:id="rId60"/>
    <sheet name="14 ноября" sheetId="80" r:id="rId61"/>
    <sheet name="01 апреля" sheetId="70" state="hidden" r:id="rId62"/>
    <sheet name="02 апреля" sheetId="71" state="hidden" r:id="rId63"/>
    <sheet name="03 апреля" sheetId="65" state="hidden" r:id="rId64"/>
    <sheet name="04 апреля" sheetId="56" state="hidden" r:id="rId65"/>
    <sheet name="10 апреля" sheetId="50" state="hidden" r:id="rId66"/>
    <sheet name="11 апреля" sheetId="51" state="hidden" r:id="rId67"/>
    <sheet name="Лист25" sheetId="68" state="hidden" r:id="rId68"/>
    <sheet name="4 марта" sheetId="53" state="hidden" r:id="rId69"/>
    <sheet name="17 ноября" sheetId="75" r:id="rId70"/>
    <sheet name="18 ноября" sheetId="81" r:id="rId71"/>
    <sheet name="19 ноября" sheetId="82" r:id="rId72"/>
    <sheet name="20 ноября" sheetId="83" r:id="rId73"/>
    <sheet name="21 ноября" sheetId="85" r:id="rId74"/>
    <sheet name="24 ноября" sheetId="87" r:id="rId75"/>
    <sheet name="25 ноября" sheetId="88" r:id="rId76"/>
    <sheet name="26 ноября" sheetId="89" r:id="rId77"/>
    <sheet name="27 ноября" sheetId="90" r:id="rId78"/>
    <sheet name="28 ноября" sheetId="91" r:id="rId79"/>
    <sheet name="ноябрь" sheetId="58" state="hidden" r:id="rId80"/>
    <sheet name="9 октября" sheetId="77" state="hidden" r:id="rId81"/>
    <sheet name="Лист27" sheetId="86" state="hidden" r:id="rId82"/>
    <sheet name="Лист31" sheetId="84" state="hidden" r:id="rId83"/>
    <sheet name="2 июня" sheetId="57" state="hidden" r:id="rId84"/>
    <sheet name="30 май" sheetId="76" state="hidden" r:id="rId85"/>
    <sheet name="23 сентября" sheetId="62" state="hidden" r:id="rId86"/>
    <sheet name="24 сентября" sheetId="63" state="hidden" r:id="rId87"/>
    <sheet name="25 сентября" sheetId="64" state="hidden" r:id="rId88"/>
    <sheet name="2 сентября" sheetId="46" state="hidden" r:id="rId89"/>
    <sheet name="1 апреля " sheetId="23" state="hidden" r:id="rId90"/>
    <sheet name="2 апреля" sheetId="24" state="hidden" r:id="rId91"/>
  </sheets>
  <calcPr calcId="162913"/>
  <customWorkbookViews>
    <customWorkbookView name="DEXP - Личное представление" guid="{C78322C7-86C9-4F38-A4A6-4930746DC6B8}" mergeInterval="0" personalView="1" maximized="1" xWindow="-8" yWindow="-8" windowWidth="1936" windowHeight="1056" activeSheetId="91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69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91" l="1"/>
  <c r="E27" i="90"/>
  <c r="E26" i="89"/>
  <c r="E24" i="88"/>
  <c r="E26" i="87"/>
  <c r="E28" i="85"/>
  <c r="E26" i="83"/>
  <c r="E27" i="82"/>
  <c r="F26" i="80"/>
  <c r="E27" i="79"/>
  <c r="E25" i="74"/>
  <c r="E27" i="73"/>
  <c r="E27" i="81" l="1"/>
  <c r="E27" i="78" l="1"/>
  <c r="E26" i="77"/>
  <c r="E25" i="76" l="1"/>
  <c r="E28" i="75"/>
  <c r="E27" i="55" l="1"/>
  <c r="E30" i="54"/>
  <c r="E28" i="56" l="1"/>
  <c r="E28" i="50"/>
  <c r="E28" i="61" l="1"/>
  <c r="E26" i="71"/>
  <c r="E29" i="70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<sst xmlns="http://schemas.openxmlformats.org/spreadsheetml/2006/main" count="3000" uniqueCount="316">
  <si>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</si>
  <si>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</si>
  <si>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</si>
  <si>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</si>
  <si>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</si>
  <si>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</si>
  <si>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</si>
  <si>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</si>
  <si>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</si>
  <si>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</si>
  <si>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</si>
  <si>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</si>
  <si>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</si>
  <si>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</si>
  <si>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</si>
  <si>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</si>
  <si>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</si>
  <si>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</si>
  <si>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</si>
  <si>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</si>
  <si>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</si>
  <si>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</si>
  <si>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</si>
  <si>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</si>
  <si>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</si>
  <si>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</si>
  <si>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</si>
  <si>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</si>
  <si>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</si>
  <si>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</si>
  <si>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</si>
  <si>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</si>
  <si>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</si>
  <si>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</si>
  <si>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</si>
  <si>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</si>
  <si>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</si>
  <si>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</si>
  <si>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</si>
  <si>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</si>
  <si>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</si>
  <si>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</si>
  <si>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</si>
  <si>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</si>
  <si>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</si>
  <si>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</si>
  <si>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</si>
  <si>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</si>
  <si>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</si>
  <si>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</si>
  <si>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</si>
  <si>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</si>
  <si>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</si>
  <si>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</si>
  <si>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</si>
  <si>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</si>
  <si>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</si>
  <si>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</si>
  <si>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</si>
  <si>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</si>
  <si>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</si>
  <si>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</si>
  <si>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</si>
  <si>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</si>
  <si>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</si>
  <si>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</si>
  <si>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</si>
  <si>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</si>
  <si>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</si>
  <si>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</si>
  <si>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</si>
  <si>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</si>
  <si>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</si>
  <si>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</si>
  <si>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</si>
  <si>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</si>
  <si>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</si>
  <si>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</si>
  <si>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</si>
  <si>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</si>
  <si>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</si>
  <si>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</si>
  <si>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</si>
  <si>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</si>
  <si>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</si>
  <si>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</si>
  <si>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</si>
  <si>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</si>
  <si>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</si>
  <si>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</si>
  <si>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</si>
  <si>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</si>
  <si>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</si>
  <si>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</si>
  <si>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</si>
  <si>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</si>
  <si>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</si>
  <si>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</si>
  <si>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</si>
  <si>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</si>
  <si>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</si>
  <si>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</si>
  <si>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</si>
  <si>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</si>
  <si>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</si>
  <si>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</si>
  <si>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</si>
  <si>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</si>
  <si>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</si>
  <si>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</si>
  <si>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</si>
  <si>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</si>
  <si>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</si>
  <si>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</si>
  <si>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</si>
  <si>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</si>
  <si>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</si>
  <si>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</si>
  <si>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</si>
  <si>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</si>
  <si>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</si>
  <si>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</si>
  <si>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</si>
  <si>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</si>
  <si>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</si>
  <si>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</si>
  <si>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</si>
  <si>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</si>
  <si>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</si>
  <si>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</si>
  <si>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</si>
  <si>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</si>
  <si>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</si>
  <si>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</si>
  <si>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</si>
  <si>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</si>
  <si>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</si>
  <si>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</si>
  <si>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</si>
  <si>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</si>
  <si>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</si>
  <si>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</si>
  <si>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</si>
  <si>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</si>
  <si>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</si>
  <si>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</si>
  <si>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</si>
  <si>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</si>
  <si>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</si>
  <si>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</si>
  <si>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</si>
  <si>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</si>
  <si>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</si>
  <si>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</si>
  <si>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</si>
  <si>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</si>
  <si>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</si>
  <si>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</si>
  <si>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</si>
  <si>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</si>
  <si>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</si>
  <si>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</si>
  <si>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</si>
  <si>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</si>
  <si>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</si>
  <si>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</si>
  <si>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</si>
  <si>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</si>
  <si>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</si>
  <si>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</si>
  <si>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</si>
  <si>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</si>
  <si>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</si>
  <si>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</si>
  <si>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</si>
  <si>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</si>
  <si>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</si>
  <si>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</si>
  <si>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</si>
  <si>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</si>
  <si>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</si>
  <si>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</si>
  <si>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</si>
  <si>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</si>
  <si>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</si>
  <si>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</si>
  <si>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</si>
  <si>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</si>
  <si>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</si>
  <si>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</si>
  <si>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</si>
  <si>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</si>
  <si>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</si>
  <si>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</si>
  <si>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</si>
  <si>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</si>
  <si>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</si>
  <si>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</si>
  <si>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</si>
  <si>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</si>
  <si>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</si>
  <si>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</si>
  <si>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</si>
  <si>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</si>
  <si>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</si>
  <si>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</si>
  <si>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</si>
  <si>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</si>
  <si>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</si>
  <si>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</si>
  <si>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</si>
  <si>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</si>
  <si>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</si>
  <si>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</si>
  <si>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</si>
  <si>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</si>
  <si>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</si>
  <si>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</si>
  <si>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</si>
  <si>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</si>
  <si>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</si>
  <si>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</si>
  <si>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</si>
  <si>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</si>
  <si>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</si>
  <si>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</si>
  <si>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</si>
  <si>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</si>
  <si>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</si>
  <si>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</si>
  <si>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</si>
  <si>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</si>
  <si>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</si>
  <si>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</si>
  <si>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</si>
  <si>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</si>
  <si>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</si>
  <si>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</si>
  <si>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</si>
  <si>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</si>
  <si>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Пюре гороховое</t>
  </si>
  <si>
    <t>Рис отварной рассып-ый с масл слив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</si>
  <si>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</si>
  <si>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</si>
  <si>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</si>
  <si>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</si>
  <si>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Свежие томаты порционно</t>
  </si>
  <si>
    <t>Огурцы свежие порционно</t>
  </si>
  <si>
    <t>Салат из свежий капусты с яблоками</t>
  </si>
  <si>
    <t>Салат из капусты с яблоками</t>
  </si>
  <si>
    <t>Ацид.напиток</t>
  </si>
  <si>
    <t>Омлет</t>
  </si>
  <si>
    <t>Кабачковая икра</t>
  </si>
  <si>
    <t>Салат из кукурузы к/с</t>
  </si>
  <si>
    <t>Суп вермишелевый с картофелем с куриными фрикадельками</t>
  </si>
  <si>
    <t>40</t>
  </si>
  <si>
    <t>Чай с сахаром,с яблоками</t>
  </si>
  <si>
    <t>Борщ со свежей капустой с картофелем на курином бульоне со сметаной</t>
  </si>
  <si>
    <t>Гуляш из отварной птицы</t>
  </si>
  <si>
    <t>Макаронные изделия отварные с маслом сливочным</t>
  </si>
  <si>
    <t>Напиток ацидоф</t>
  </si>
  <si>
    <t>Винегрет</t>
  </si>
  <si>
    <t>Тефтели мясные</t>
  </si>
  <si>
    <t>60/20</t>
  </si>
  <si>
    <t>Каша гречневая рассыпчатая с маслом сливочным</t>
  </si>
  <si>
    <t>Сушки</t>
  </si>
  <si>
    <t>Пудинг творожный запеченный с повидлом</t>
  </si>
  <si>
    <t>Бутерброд с  маслом сливочным,с сыром</t>
  </si>
  <si>
    <t>салат из моркови с сахаром</t>
  </si>
  <si>
    <t>Рыба тушеная с овощами</t>
  </si>
  <si>
    <t>Вак балиш с рисом и мясом</t>
  </si>
  <si>
    <t>Каша рисовая молочная с маслом сливочным</t>
  </si>
  <si>
    <t>Чай с сахаром, с яблоком</t>
  </si>
  <si>
    <t>180/6/10</t>
  </si>
  <si>
    <t>Суп картофельный с пшенной крупой на курином бульоне</t>
  </si>
  <si>
    <t>Жаркое по - домашнему из отварной птицы</t>
  </si>
  <si>
    <t>Компот из фруктов</t>
  </si>
  <si>
    <t>185</t>
  </si>
  <si>
    <t>Пряники</t>
  </si>
  <si>
    <t>Сырники из творога с повидлом</t>
  </si>
  <si>
    <t>Каша Геркулесовая молочная с маслом сливочным</t>
  </si>
  <si>
    <t>Бутерброд с маслом сливочным,с сыром</t>
  </si>
  <si>
    <t>Икра Кабачковая</t>
  </si>
  <si>
    <t>Суп картофельный с клецками на курином бульоне</t>
  </si>
  <si>
    <t>Плов из птицы</t>
  </si>
  <si>
    <t>Компот из яблок</t>
  </si>
  <si>
    <t>Напиток ацид</t>
  </si>
  <si>
    <t>140/3</t>
  </si>
  <si>
    <t>Пюре картофельное с маслом</t>
  </si>
  <si>
    <t>Салат из моркови,с сахаром</t>
  </si>
  <si>
    <t>Королевская ватрушка</t>
  </si>
  <si>
    <t>Фрукт</t>
  </si>
  <si>
    <t>Салат из капусты с морковью</t>
  </si>
  <si>
    <t>Расоольник ленинградский на курином бульоне со сметаной</t>
  </si>
  <si>
    <t xml:space="preserve">Котлеты из мяса птицы с маслом сливочным </t>
  </si>
  <si>
    <t>Гороховое пюре</t>
  </si>
  <si>
    <t>70/2</t>
  </si>
  <si>
    <t>Сдоба обыкновенная</t>
  </si>
  <si>
    <t>Омлет натур</t>
  </si>
  <si>
    <t>Бутер с маслом слив</t>
  </si>
  <si>
    <t>Салат из свеклы с яблоками</t>
  </si>
  <si>
    <t>Щи со свежей капустой, с картофелем на бульоне из индейки,  со сметаной</t>
  </si>
  <si>
    <t>Макаронные изделия отварные, с маслом сливочным</t>
  </si>
  <si>
    <t>индейка тушенная с соусе с овощами по татарски</t>
  </si>
  <si>
    <t>40/30</t>
  </si>
  <si>
    <t>Запеканка творожная с молоком сгущенным</t>
  </si>
  <si>
    <t>Каша жидкая молочная гречневая,  с маслом сливочным</t>
  </si>
  <si>
    <t>180,3</t>
  </si>
  <si>
    <t>Чай без сахара, с мармеладом</t>
  </si>
  <si>
    <t>180/20</t>
  </si>
  <si>
    <t xml:space="preserve">Салат из моркови с сахаром </t>
  </si>
  <si>
    <t>Суп гороховый с картофелем, с мясными фрикадельками</t>
  </si>
  <si>
    <t>Рагу из овощей</t>
  </si>
  <si>
    <t>Сушка</t>
  </si>
  <si>
    <t xml:space="preserve">Рыба, тушеная с овощами </t>
  </si>
  <si>
    <t>МБДОУ "Детский сад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</si>
</sst>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revisionHeaders" Target="revisions/revisionHeader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usernames" Target="revisions/userNam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4.xml"/><Relationship Id="rId121" Type="http://schemas.openxmlformats.org/officeDocument/2006/relationships/revisionLog" Target="revisionLog3.xml"/><Relationship Id="rId120" Type="http://schemas.openxmlformats.org/officeDocument/2006/relationships/revisionLog" Target="revisionLog2.xml"/><Relationship Id="rId125" Type="http://schemas.openxmlformats.org/officeDocument/2006/relationships/revisionLog" Target="revisionLog9.xml"/><Relationship Id="rId124" Type="http://schemas.openxmlformats.org/officeDocument/2006/relationships/revisionLog" Target="revisionLog8.xml"/><Relationship Id="rId123" Type="http://schemas.openxmlformats.org/officeDocument/2006/relationships/revisionLog" Target="revisionLog7.xml"/><Relationship Id="rId119" Type="http://schemas.openxmlformats.org/officeDocument/2006/relationships/revisionLog" Target="revisionLog5.xml"/><Relationship Id="rId122" Type="http://schemas.openxmlformats.org/officeDocument/2006/relationships/revisionLog" Target="revisionLog6.xml"/><Relationship Id="rId118" Type="http://schemas.openxmlformats.org/officeDocument/2006/relationships/revisionLog" Target="revisionLog1.xml"/><Relationship Id="rId12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DBF6585-FDA5-44F1-96A9-AD331859E911}" diskRevisions="1" revisionId="7466" version="99" protected="1">
  <header guid="{90737130-2426-4393-A7CC-EE4F1727E43A}" dateTime="2025-09-04T10:25:40" maxSheetId="89" userName="Пользователь" r:id="rId117" minRId="6520" maxRId="6583">
    <sheetIdMap count="88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A9DA9CA-A1C1-4878-B9B5-394C3820B67C}" dateTime="2025-09-26T10:42:10" maxSheetId="92" userName="Пользователь" r:id="rId118" minRId="6584" maxRId="678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C6FA3E7-4A3E-434D-B060-63C8202B5A71}" dateTime="2025-09-26T10:42:43" maxSheetId="92" userName="Пользователь" r:id="rId119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8"/>
      <sheetId val="59"/>
      <sheetId val="77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B3DCC998-494A-47E0-8FEF-62D49D3BFD61}" dateTime="2025-11-05T12:32:51" maxSheetId="92" userName="Пользователь" r:id="rId120" minRId="6782" maxRId="6840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0576F1A2-B4D4-4B06-8E53-8A4648ED23CE}" dateTime="2025-11-05T12:53:03" maxSheetId="92" userName="Пользователь" r:id="rId121" minRId="6841" maxRId="6898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AC7647C-ADB8-48E9-BC05-9BC675FF8956}" dateTime="2025-11-05T13:17:11" maxSheetId="92" userName="Пользователь" r:id="rId122" minRId="6899" maxRId="6994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919BC67-5FD0-4CF7-9308-46D1CEA697E4}" dateTime="2025-11-05T13:50:41" maxSheetId="92" userName="Пользователь" r:id="rId123" minRId="6995" maxRId="7101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8BC2378A-31E3-4A2B-8898-0D9228F3AC5B}" dateTime="2025-11-05T13:56:28" maxSheetId="92" userName="Пользователь" r:id="rId124" minRId="7102" maxRId="7173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9F5FBD9D-40AF-440A-96B4-78B16BFCAD18}" dateTime="2025-11-05T14:04:07" maxSheetId="92" userName="Пользователь" r:id="rId125" minRId="7174" maxRId="7447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  <header guid="{CDBF6585-FDA5-44F1-96A9-AD331859E911}" dateTime="2026-02-18T10:35:20" maxSheetId="92" userName="DEXP" r:id="rId126" minRId="7448" maxRId="7466">
    <sheetIdMap count="91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72"/>
      <sheetId val="49"/>
      <sheetId val="60"/>
      <sheetId val="47"/>
      <sheetId val="61"/>
      <sheetId val="52"/>
      <sheetId val="54"/>
      <sheetId val="55"/>
      <sheetId val="66"/>
      <sheetId val="67"/>
      <sheetId val="59"/>
      <sheetId val="78"/>
      <sheetId val="69"/>
      <sheetId val="73"/>
      <sheetId val="74"/>
      <sheetId val="79"/>
      <sheetId val="80"/>
      <sheetId val="70"/>
      <sheetId val="71"/>
      <sheetId val="65"/>
      <sheetId val="56"/>
      <sheetId val="50"/>
      <sheetId val="51"/>
      <sheetId val="68"/>
      <sheetId val="53"/>
      <sheetId val="75"/>
      <sheetId val="81"/>
      <sheetId val="82"/>
      <sheetId val="83"/>
      <sheetId val="85"/>
      <sheetId val="87"/>
      <sheetId val="88"/>
      <sheetId val="89"/>
      <sheetId val="90"/>
      <sheetId val="91"/>
      <sheetId val="58"/>
      <sheetId val="77"/>
      <sheetId val="86"/>
      <sheetId val="84"/>
      <sheetId val="57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6584" sheetId="89" name="[меню октябрь  2025.xlsx]Лист26" sheetPosition="78"/>
  <ris rId="6585" sheetId="90" name="[меню октябрь  2025.xlsx]Лист28" sheetPosition="79"/>
  <ris rId="6586" sheetId="91" name="[меню октябрь  2025.xlsx]Лист29" sheetPosition="80"/>
  <rcc rId="6587" sId="89">
    <nc r="B2" t="inlineStr">
      <is>
        <t>Согласно контракту</t>
      </is>
    </nc>
  </rcc>
  <rcc rId="6588" sId="89">
    <nc r="B3" t="inlineStr">
      <is>
        <t>№2024.617</t>
      </is>
    </nc>
  </rcc>
  <rcc rId="6589" sId="89">
    <nc r="B4" t="inlineStr">
      <is>
        <t>от 23.12.2023 г.</t>
      </is>
    </nc>
  </rcc>
  <rcc rId="6590" sId="89">
    <nc r="C7" t="inlineStr">
      <is>
        <t>8 день</t>
      </is>
    </nc>
  </rcc>
  <rcc rId="6591" sId="89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92" sId="89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9" start="0" length="0">
    <dxf>
      <font>
        <b/>
        <sz val="11"/>
        <color theme="1"/>
        <name val="Calibri"/>
        <scheme val="minor"/>
      </font>
    </dxf>
  </rfmt>
  <rfmt sheetId="89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93" sId="89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94" sId="89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95" sId="89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96" sId="89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97" sId="89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8" sId="89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99" sId="89" odxf="1" dxf="1">
    <nc r="B13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00" sId="89" odxf="1" s="1" dxf="1">
    <nc r="C13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1" sId="89" odxf="1" s="1" dxf="1">
    <nc r="D13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02" sId="89" odxf="1" s="1" dxf="1" numFmtId="4">
    <nc r="E13">
      <v>199.5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3" sId="89" odxf="1" s="1" dxf="1">
    <nc r="C14" t="inlineStr">
      <is>
        <t xml:space="preserve">Какао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4" sId="89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5" sId="89" odxf="1" s="1" dxf="1">
    <nc r="E14">
      <v>58.83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06" sId="89" odxf="1" s="1" dxf="1">
    <nc r="C15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7" sId="89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08" sId="89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09" sId="89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10" sId="89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1" sId="89" odxf="1" dxf="1">
    <nc r="D16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2" sId="89" odxf="1" dxf="1" numFmtId="4">
    <nc r="E16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13" sId="89" odxf="1" dxf="1">
    <nc r="B17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14" sId="89" odxf="1" dxf="1">
    <nc r="C17" t="inlineStr">
      <is>
        <t>Свежие томаты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5" sId="89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16" sId="89" odxf="1" dxf="1" numFmtId="4">
    <nc r="E17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17" sId="89" odxf="1" dxf="1">
    <nc r="C18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8" sId="89" odxf="1" dxf="1">
    <nc r="D18" t="inlineStr">
      <is>
        <t>180/11/7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19" sId="89" odxf="1" dxf="1" numFmtId="4">
    <nc r="E18">
      <v>75.959999999999994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0" sId="89" odxf="1" dxf="1">
    <nc r="C19" t="inlineStr">
      <is>
        <t>Биточки домашние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1" sId="89" odxf="1" dxf="1">
    <nc r="D19" t="inlineStr">
      <is>
        <t>70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2" sId="89" odxf="1" dxf="1" numFmtId="4">
    <nc r="E19">
      <v>225.4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3" sId="89" odxf="1" dxf="1">
    <nc r="C20" t="inlineStr">
      <is>
        <t>Пюре гороховое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4" sId="89" odxf="1" dxf="1">
    <nc r="D20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5" sId="89" odxf="1" dxf="1" numFmtId="4">
    <nc r="E20">
      <v>196.94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6" sId="89" odxf="1" dxf="1">
    <nc r="C21" t="inlineStr">
      <is>
        <t>Компот из изюма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7" sId="89" odxf="1" dxf="1">
    <nc r="D21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28" sId="89" odxf="1" dxf="1" numFmtId="4">
    <nc r="E21">
      <v>62.1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2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29" sId="89" odxf="1" dxf="1">
    <nc r="C22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0" sId="89" odxf="1" dxf="1">
    <nc r="D22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31" sId="89" odxf="1" dxf="1" numFmtId="4">
    <nc r="E22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32" sId="89" odxf="1" dxf="1">
    <nc r="C23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3" sId="89" odxf="1" dxf="1">
    <nc r="D23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4" sId="89" odxf="1" dxf="1" numFmtId="4">
    <nc r="E23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35" sId="89" odxf="1" dxf="1">
    <nc r="B24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636" sId="89" odxf="1" dxf="1">
    <nc r="C24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7" sId="89" odxf="1" dxf="1">
    <nc r="D24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38" sId="89" odxf="1" dxf="1" numFmtId="4">
    <nc r="E24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639" sId="89" odxf="1" dxf="1">
    <nc r="C25" t="inlineStr">
      <is>
        <t>Булочка с сахаром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0" sId="89" odxf="1" dxf="1">
    <nc r="D25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41" sId="89" odxf="1" dxf="1" numFmtId="4">
    <nc r="E25">
      <v>95.67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42" sId="89" odxf="1" dxf="1">
    <nc r="B26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43" sId="89" odxf="1" dxf="1">
    <nc r="C26" t="inlineStr">
      <is>
        <t>Рыба тушенная с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4" sId="89" odxf="1" dxf="1">
    <nc r="D26" t="inlineStr">
      <is>
        <t>50/25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45" sId="89" odxf="1" dxf="1" numFmtId="4">
    <nc r="E26">
      <v>245.23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46" sId="89" odxf="1" dxf="1">
    <nc r="C27" t="inlineStr">
      <is>
        <t>Рис отварной рассып-ый с масл слив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ndxf>
  </rcc>
  <rcc rId="6647" sId="89" odxf="1" dxf="1">
    <nc r="D27" t="inlineStr">
      <is>
        <t>130/2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ndxf>
  </rcc>
  <rcc rId="6648" sId="89" odxf="1" dxf="1" numFmtId="4">
    <nc r="E27">
      <v>192.01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bottom style="thin">
          <color indexed="64"/>
        </bottom>
      </border>
    </ndxf>
  </rcc>
  <rfmt sheetId="89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49" sId="89" odxf="1" dxf="1">
    <nc r="C28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0" sId="89" odxf="1" dxf="1">
    <nc r="D28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1" sId="89" odxf="1" dxf="1" numFmtId="4">
    <nc r="E28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52" sId="89" odxf="1" dxf="1">
    <nc r="C29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3" sId="89" odxf="1" dxf="1">
    <nc r="D29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54" sId="89" odxf="1" dxf="1" numFmtId="4">
    <nc r="E29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3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30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655" sId="89" odxf="1" dxf="1">
    <nc r="D30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6" sId="89" odxf="1" dxf="1">
    <nc r="E30">
      <f>E29+E28+E26+E25+E24+E23+E22+E20+E19+E18+E17+E16+E15+E14+E13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657" sId="90">
    <nc r="B2" t="inlineStr">
      <is>
        <t>Согласно контракту</t>
      </is>
    </nc>
  </rcc>
  <rcc rId="6658" sId="90">
    <nc r="B3" t="inlineStr">
      <is>
        <t>№2024.617</t>
      </is>
    </nc>
  </rcc>
  <rcc rId="6659" sId="90">
    <nc r="B4" t="inlineStr">
      <is>
        <t>от 23.12.2023 г.</t>
      </is>
    </nc>
  </rcc>
  <rcc rId="6660" sId="90">
    <nc r="C7" t="inlineStr">
      <is>
        <t>9 день</t>
      </is>
    </nc>
  </rcc>
  <rcc rId="6661" sId="90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662" sId="90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9" start="0" length="0">
    <dxf>
      <font>
        <b/>
        <sz val="11"/>
        <color theme="1"/>
        <name val="Calibri"/>
        <scheme val="minor"/>
      </font>
    </dxf>
  </rfmt>
  <rfmt sheetId="90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663" sId="90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664" sId="90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665" sId="90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66" sId="90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667" sId="90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8" sId="90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669" sId="90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670" sId="90" odxf="1" s="1" dxf="1">
    <nc r="C13" t="inlineStr">
      <is>
        <t>Каша пшеничная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1" sId="90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672" sId="90" odxf="1" s="1" dxf="1" numFmtId="4">
    <nc r="E13">
      <v>241.16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3" sId="90" odxf="1" s="1" dxf="1">
    <nc r="C14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4" sId="90" odxf="1" s="1" dxf="1">
    <nc r="D14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5" sId="90" odxf="1" s="1" dxf="1">
    <nc r="E14">
      <v>72.7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676" sId="90" odxf="1" s="1" dxf="1">
    <nc r="C15" t="inlineStr">
      <is>
        <t>Бутерброд с 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7" sId="90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678" sId="90" odxf="1" s="1" dxf="1" numFmtId="4">
    <nc r="E15">
      <v>111.6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679" sId="90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680" sId="90" odxf="1" dxf="1">
    <nc r="C16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1" sId="90" odxf="1" dxf="1">
    <nc r="D16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2" sId="90" odxf="1" dxf="1" numFmtId="4">
    <nc r="E16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683" sId="90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684" sId="90" odxf="1" dxf="1">
    <nc r="C17" t="inlineStr">
      <is>
        <t>Салат из свежий капусты с яблоками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5" sId="90" odxf="1" dxf="1">
    <nc r="D17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686" sId="90" odxf="1" dxf="1" numFmtId="4">
    <nc r="E17">
      <v>54.06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87" sId="90" odxf="1" dxf="1">
    <nc r="C18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8" sId="90" odxf="1" dxf="1">
    <nc r="D18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89" sId="90" odxf="1" dxf="1" numFmtId="4">
    <nc r="E18">
      <v>114.78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0" sId="90" odxf="1" dxf="1">
    <nc r="C19" t="inlineStr">
      <is>
        <t>Жаркое из птицы по домашнему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1" sId="90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2" sId="90" odxf="1" dxf="1" numFmtId="4">
    <nc r="E19">
      <v>303.43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3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4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695" sId="90" odxf="1" dxf="1" numFmtId="4">
    <nc r="E20">
      <v>68.180000000000007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696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7" sId="90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698" sId="90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699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0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1" sId="90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02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03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4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5" sId="90" odxf="1" dxf="1" numFmtId="4">
    <nc r="E23">
      <v>91.8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6706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07" sId="90" odxf="1" dxf="1">
    <nc r="C24" t="inlineStr">
      <is>
        <t>Ватрушка королевская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8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09" sId="90" odxf="1" dxf="1" numFmtId="4">
    <nc r="E24">
      <v>404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10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1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12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13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4" sId="90" odxf="1" dxf="1">
    <nc r="E27">
      <f>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15" sId="91">
    <nc r="B1" t="inlineStr">
      <is>
        <t>Согласно контракту</t>
      </is>
    </nc>
  </rcc>
  <rcc rId="6716" sId="91">
    <nc r="B2" t="inlineStr">
      <is>
        <t>№2024.617</t>
      </is>
    </nc>
  </rcc>
  <rcc rId="6717" sId="91">
    <nc r="B3" t="inlineStr">
      <is>
        <t>от 23.12.2023 г.</t>
      </is>
    </nc>
  </rcc>
  <rcc rId="6718" sId="91">
    <nc r="C5" t="inlineStr">
      <is>
        <t>10 день</t>
      </is>
    </nc>
  </rcc>
  <rcc rId="6719" sId="91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720" sId="91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8" start="0" length="0">
    <dxf>
      <font>
        <b/>
        <sz val="11"/>
        <color theme="1"/>
        <name val="Calibri"/>
        <scheme val="minor"/>
      </font>
    </dxf>
  </rfmt>
  <rfmt sheetId="91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721" sId="91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722" sId="91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723" sId="91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4" sId="91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725" sId="91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6" sId="91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727" sId="91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728" sId="91" odxf="1" s="1" dxf="1">
    <nc r="C12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29" sId="91" odxf="1" s="1" dxf="1">
    <nc r="D12" t="inlineStr">
      <is>
        <t>180/5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30" sId="91" odxf="1" s="1" dxf="1" numFmtId="4">
    <nc r="E12">
      <v>233.1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1" sId="91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2" sId="91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3" sId="91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34" sId="91" odxf="1" s="1" dxf="1">
    <nc r="C14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5" sId="91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36" sId="91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37" sId="91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738" sId="91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39" sId="91" odxf="1" dxf="1">
    <nc r="D15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0" sId="91" odxf="1" dxf="1" numFmtId="4">
    <nc r="E15">
      <v>76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741" sId="91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42" sId="91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3" sId="91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744" sId="91" odxf="1" dxf="1" numFmtId="4">
    <nc r="E16">
      <v>11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5" sId="91" odxf="1" dxf="1">
    <nc r="C17" t="inlineStr">
      <is>
        <t>Суп картофельный с рисовой крупой с мясными фрик,со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6" sId="91" odxf="1" dxf="1">
    <nc r="D17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7" sId="91" odxf="1" dxf="1" numFmtId="4">
    <nc r="E17">
      <v>79.599999999999994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48" sId="91" odxf="1" dxf="1">
    <nc r="C18" t="inlineStr">
      <is>
        <t>Котлеты рыбные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49" sId="91" odxf="1" dxf="1">
    <nc r="D18" t="inlineStr">
      <is>
        <t>70/3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0" sId="91" odxf="1" dxf="1" numFmtId="4">
    <nc r="E18">
      <v>144.36000000000001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1" sId="91" odxf="1" dxf="1">
    <nc r="C19" t="inlineStr">
      <is>
        <t>Макаронные изделия отварные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2" sId="91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3" sId="91" odxf="1" dxf="1" numFmtId="4">
    <nc r="E19">
      <v>163.28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4" sId="91" odxf="1" dxf="1">
    <nc r="C20" t="inlineStr">
      <is>
        <t>Кисель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5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756" sId="91" odxf="1" dxf="1" numFmtId="4">
    <nc r="E20">
      <v>75.239999999999995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757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8" sId="91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759" sId="91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760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1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2" sId="91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63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764" sId="91" odxf="1" dxf="1">
    <nc r="C23" t="inlineStr">
      <is>
        <t>Молоко кипяченое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5" sId="91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66" sId="91" odxf="1" dxf="1" numFmtId="4">
    <nc r="E23">
      <v>96.3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767" sId="91" odxf="1" dxf="1">
    <nc r="C24" t="inlineStr">
      <is>
        <t>Булочка Российская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8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69" sId="91" odxf="1" dxf="1" numFmtId="4">
    <nc r="E24">
      <v>88.5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770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771" sId="91" odxf="1" dxf="1">
    <nc r="C25" t="inlineStr">
      <is>
        <t>Каша гречневая вязкая с мясом и овощами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2" sId="91" odxf="1" dxf="1">
    <nc r="D25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773" sId="91" odxf="1" dxf="1" numFmtId="4">
    <nc r="E25">
      <v>268.5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4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5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6" sId="91" odxf="1" dxf="1" numFmtId="4">
    <nc r="E26">
      <v>79.38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777" sId="91" odxf="1" dxf="1">
    <nc r="C2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8" sId="91" odxf="1" dxf="1">
    <nc r="D27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779" sId="91" odxf="1" dxf="1" numFmtId="4">
    <nc r="E27">
      <v>70.5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8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8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780" sId="91" odxf="1" dxf="1">
    <nc r="D28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781" sId="91" odxf="1" dxf="1">
    <nc r="E28">
      <f>E27+E26+E25+E24+E23+E22+E21+E20+E19+E18+E17+E16+E15+E14+E13+E12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8" sId="67" xf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49" sId="59" xf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0" sId="78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1" sId="69" xfDxf="1" dxf="1">
    <oc r="E26">
      <f>E25+E24+E23+E22+E21+E20+E19+E18+E17+E16+E15+E14+E13+E12</f>
    </oc>
    <nc r="E26" t="inlineStr">
      <is>
        <t>МБДОУ "Детский сад "Солнышко" с. Ямаши</t>
      </is>
    </nc>
    <ndxf>
      <font>
        <b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52" sId="69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3" sId="73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4" sId="74" xfDxf="1" dxf="1">
    <oc r="C6" t="inlineStr">
      <is>
        <t>МБДОУ "ЦРР-д/с № 22"Алсу"</t>
      </is>
    </oc>
    <nc r="C6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5" sId="79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6" sId="80" xfDxf="1" dxf="1">
    <oc r="D8" t="inlineStr">
      <is>
        <t>МБДОУ "ЦРР-д/с № 22"Алсу"</t>
      </is>
    </oc>
    <nc r="D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7" sId="75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8" sId="81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59" sId="82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0" sId="83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1" sId="85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2" sId="87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3" sId="88" xfDxf="1" dxf="1">
    <oc r="C5" t="inlineStr">
      <is>
        <t>МБДОУ "ЦРР-д/с № 22"Алсу"</t>
      </is>
    </oc>
    <nc r="C5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4" sId="89" xfDxf="1" dxf="1">
    <oc r="C7" t="inlineStr">
      <is>
        <t>МБДОУ "ЦРР-д/с № 22"Алсу"</t>
      </is>
    </oc>
    <nc r="C7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5" sId="90" xf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66" sId="91" xf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C78322C7-86C9-4F38-A4A6-4930746DC6B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82" sId="67">
    <oc r="C17" t="inlineStr">
      <is>
        <t>Салат из зеленого горошка</t>
      </is>
    </oc>
    <nc r="C17" t="inlineStr">
      <is>
        <t>Кабачковая икра</t>
      </is>
    </nc>
  </rcc>
  <rcc rId="6783" sId="69">
    <oc r="C12" t="inlineStr">
      <is>
        <t>Каша пшенная молочная с маслом сливочным</t>
      </is>
    </oc>
    <nc r="C12" t="inlineStr">
      <is>
        <t>Каша манная молочная с маслом сливочным</t>
      </is>
    </nc>
  </rcc>
  <rcc rId="6784" sId="69" numFmtId="4">
    <oc r="E12">
      <v>208.76</v>
    </oc>
    <nc r="E12">
      <v>186.3</v>
    </nc>
  </rcc>
  <rcc rId="6785" sId="69">
    <oc r="E13">
      <v>72.7</v>
    </oc>
    <nc r="E13">
      <v>75.760000000000005</v>
    </nc>
  </rcc>
  <rcc rId="6786" sId="69" numFmtId="4">
    <oc r="E14">
      <v>111.6</v>
    </oc>
    <nc r="E14">
      <v>111.68</v>
    </nc>
  </rcc>
  <rcc rId="6787" sId="69">
    <oc r="D15" t="inlineStr">
      <is>
        <t>180</t>
      </is>
    </oc>
    <nc r="D15" t="inlineStr">
      <is>
        <t>200</t>
      </is>
    </nc>
  </rcc>
  <rcc rId="6788" sId="69" numFmtId="4">
    <oc r="E15">
      <v>76</v>
    </oc>
    <nc r="E15">
      <v>84.8</v>
    </nc>
  </rcc>
  <rcc rId="6789" sId="69">
    <oc r="C16" t="inlineStr">
      <is>
        <t>Салат из зеленого горошка</t>
      </is>
    </oc>
    <nc r="C16" t="inlineStr">
      <is>
        <t>Салат из кукурузы к/с</t>
      </is>
    </nc>
  </rcc>
  <rcc rId="6790" sId="69" numFmtId="4">
    <oc r="E16">
      <v>41.8</v>
    </oc>
    <nc r="E16">
      <v>49.65</v>
    </nc>
  </rcc>
  <rcc rId="6791" sId="69">
    <oc r="C19" t="inlineStr">
      <is>
        <t>вермишель отварной</t>
      </is>
    </oc>
    <nc r="C19"/>
  </rcc>
  <rrc rId="6792" sId="69" ref="A19:XFD19" action="deleteRow">
    <undo index="13" exp="ref" v="1" dr="E19" r="E27" sId="69"/>
    <rfmt sheetId="69" xfDxf="1" sqref="A19:XFD19" start="0" length="0"/>
    <rfmt sheetId="69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69" sqref="C1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69" dxf="1">
      <nc r="D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69" dxf="1" numFmtId="4">
      <nc r="E19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793" sId="69">
    <oc r="C17" t="inlineStr">
      <is>
        <t>Рассольник Лениноградский,со сметаной</t>
      </is>
    </oc>
    <nc r="C17" t="inlineStr">
      <is>
        <t>Суп вермишелевый с картофелем с куриными фрикадельками</t>
      </is>
    </nc>
  </rcc>
  <rcc rId="6794" sId="69">
    <oc r="D17" t="inlineStr">
      <is>
        <t>180/7</t>
      </is>
    </oc>
    <nc r="D17" t="inlineStr">
      <is>
        <t>180/10</t>
      </is>
    </nc>
  </rcc>
  <rcc rId="6795" sId="69" numFmtId="4">
    <oc r="E17">
      <v>88.56</v>
    </oc>
    <nc r="E17">
      <v>114.56</v>
    </nc>
  </rcc>
  <rcc rId="6796" sId="69">
    <oc r="C18" t="inlineStr">
      <is>
        <t>Тефтели куриные запеченные в сметанно-томатном соусе</t>
      </is>
    </oc>
    <nc r="C18" t="inlineStr">
      <is>
        <t>Голубцы ленивые со сметанно-томатным соусом</t>
      </is>
    </nc>
  </rcc>
  <rcc rId="6797" sId="69">
    <oc r="D18" t="inlineStr">
      <is>
        <t>50/25</t>
      </is>
    </oc>
    <nc r="D18" t="inlineStr">
      <is>
        <t>120/30</t>
      </is>
    </nc>
  </rcc>
  <rcc rId="6798" sId="69" numFmtId="4">
    <oc r="E18">
      <v>112.5</v>
    </oc>
    <nc r="E18">
      <v>201.98</v>
    </nc>
  </rcc>
  <rcc rId="6799" sId="69" numFmtId="4">
    <oc r="E19">
      <v>68.180000000000007</v>
    </oc>
    <nc r="E19">
      <v>71.52</v>
    </nc>
  </rcc>
  <rcc rId="6800" sId="69">
    <oc r="C22" t="inlineStr">
      <is>
        <t>Молоко кипяченное</t>
      </is>
    </oc>
    <nc r="C22" t="inlineStr">
      <is>
        <t>Катык</t>
      </is>
    </nc>
  </rcc>
  <rcc rId="6801" sId="69" numFmtId="4">
    <oc r="E22">
      <v>96.3</v>
    </oc>
    <nc r="E22">
      <v>92</v>
    </nc>
  </rcc>
  <rcc rId="6802" sId="69">
    <oc r="D23" t="inlineStr">
      <is>
        <t>50</t>
      </is>
    </oc>
    <nc r="D23" t="inlineStr">
      <is>
        <t>40</t>
      </is>
    </nc>
  </rcc>
  <rcc rId="6803" sId="69" numFmtId="4">
    <oc r="E23">
      <v>90.2</v>
    </oc>
    <nc r="E23">
      <v>166.8</v>
    </nc>
  </rcc>
  <rcc rId="6804" sId="69">
    <oc r="C24" t="inlineStr">
      <is>
        <t>Сырники творожные с молоком сгущенным</t>
      </is>
    </oc>
    <nc r="C24" t="inlineStr">
      <is>
        <t>Омлет</t>
      </is>
    </nc>
  </rcc>
  <rcc rId="6805" sId="69">
    <oc r="D24" t="inlineStr">
      <is>
        <t>120/30</t>
      </is>
    </oc>
    <nc r="D24" t="inlineStr">
      <is>
        <t>150</t>
      </is>
    </nc>
  </rcc>
  <rcc rId="6806" sId="69" numFmtId="4">
    <oc r="E24">
      <v>390.4</v>
    </oc>
    <nc r="E24">
      <v>289.66000000000003</v>
    </nc>
  </rcc>
  <rcc rId="6807" sId="69">
    <oc r="C25" t="inlineStr">
      <is>
        <t>Напиок из шиповника</t>
      </is>
    </oc>
    <nc r="C25" t="inlineStr">
      <is>
        <t>Чай с сахаром,с яблоками</t>
      </is>
    </nc>
  </rcc>
  <rcc rId="6808" sId="69">
    <oc r="E26">
      <f>E25+E24+E23+E22+E21+E20+E19+#REF!+E18+E17+E16+E15+E14+E13+E12</f>
    </oc>
    <nc r="E26">
      <f>E25+E24+E23+E22+E21+E20+E19+E18+E17+E16+E15+E14+E13+E12</f>
    </nc>
  </rcc>
  <rcc rId="6809" sId="73">
    <oc r="D14" t="inlineStr">
      <is>
        <t>30/10/5</t>
      </is>
    </oc>
    <nc r="D14" t="inlineStr">
      <is>
        <t>30/5/5</t>
      </is>
    </nc>
  </rcc>
  <rcc rId="6810" sId="73" numFmtId="4">
    <oc r="E12">
      <v>223.41</v>
    </oc>
    <nc r="E12">
      <v>214.8</v>
    </nc>
  </rcc>
  <rcc rId="6811" sId="73">
    <oc r="E13">
      <v>42.67</v>
    </oc>
    <nc r="E13">
      <v>74.58</v>
    </nc>
  </rcc>
  <rcc rId="6812" sId="73" numFmtId="4">
    <oc r="E14">
      <v>146.1</v>
    </oc>
    <nc r="E14">
      <v>128.77000000000001</v>
    </nc>
  </rcc>
  <rcc rId="6813" sId="73" xfDxf="1" dxf="1">
    <oc r="C16" t="inlineStr">
      <is>
        <t>Огурцы св порционно</t>
      </is>
    </oc>
    <nc r="C16" t="inlineStr">
      <is>
        <t>Салат из квашенной капусты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814" sId="73" numFmtId="4">
    <oc r="E16">
      <v>6</v>
    </oc>
    <nc r="E16">
      <v>42.85</v>
    </nc>
  </rcc>
  <rcc rId="6815" sId="73" xfDxf="1" dxf="1">
    <oc r="C17" t="inlineStr">
      <is>
        <t>Суп картофельный с клецками на б-не из индейки</t>
      </is>
    </oc>
    <nc r="C17" t="inlineStr">
      <is>
        <t>Борщ со свежей капустой с картофелем на курином бульоне со сметаной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816" sId="73">
    <oc r="D17" t="inlineStr">
      <is>
        <t>180</t>
      </is>
    </oc>
    <nc r="D17" t="inlineStr">
      <is>
        <t>180/7</t>
      </is>
    </nc>
  </rcc>
  <rcc rId="6817" sId="73" numFmtId="4">
    <oc r="E17">
      <v>120.08</v>
    </oc>
    <nc r="E17">
      <v>85.97</v>
    </nc>
  </rcc>
  <rcc rId="6818" sId="73">
    <oc r="C18" t="inlineStr">
      <is>
        <t>Гуляш из отварной индейки</t>
      </is>
    </oc>
    <nc r="C18" t="inlineStr">
      <is>
        <t>Гуляш из отварной птицы</t>
      </is>
    </nc>
  </rcc>
  <rcc rId="6819" sId="73" numFmtId="4">
    <oc r="E18">
      <v>136.31</v>
    </oc>
    <nc r="E18">
      <v>123.51</v>
    </nc>
  </rcc>
  <rcc rId="6820" sId="73">
    <oc r="C19" t="inlineStr">
      <is>
        <t xml:space="preserve">Каша перловая рассып с овощами и маслом </t>
      </is>
    </oc>
    <nc r="C19" t="inlineStr">
      <is>
        <t>Макаронные изделия отварные с маслом сливочным</t>
      </is>
    </nc>
  </rcc>
  <rcc rId="6821" sId="73">
    <oc r="D19" t="inlineStr">
      <is>
        <t>137</t>
      </is>
    </oc>
    <nc r="D19" t="inlineStr">
      <is>
        <t>130/3</t>
      </is>
    </nc>
  </rcc>
  <rcc rId="6822" sId="73" numFmtId="4">
    <oc r="E19">
      <v>137.68</v>
    </oc>
    <nc r="E19">
      <v>165.79</v>
    </nc>
  </rcc>
  <rcc rId="6823" sId="73" numFmtId="4">
    <oc r="E20">
      <v>55.26</v>
    </oc>
    <nc r="E20">
      <v>103.14</v>
    </nc>
  </rcc>
  <rcc rId="6824" sId="73">
    <oc r="D21" t="inlineStr">
      <is>
        <t>25</t>
      </is>
    </oc>
    <nc r="D21" t="inlineStr">
      <is>
        <t>30</t>
      </is>
    </nc>
  </rcc>
  <rcc rId="6825" sId="73" numFmtId="4">
    <oc r="E21">
      <v>58.75</v>
    </oc>
    <nc r="E21">
      <v>70.569999999999993</v>
    </nc>
  </rcc>
  <rcc rId="6826" sId="73" numFmtId="4">
    <oc r="E22">
      <v>89.1</v>
    </oc>
    <nc r="E22">
      <v>89.19</v>
    </nc>
  </rcc>
  <rcc rId="6827" sId="73">
    <oc r="C23" t="inlineStr">
      <is>
        <t xml:space="preserve">Катык </t>
      </is>
    </oc>
    <nc r="C23" t="inlineStr">
      <is>
        <t>Напиток ацидоф</t>
      </is>
    </nc>
  </rcc>
  <rcc rId="6828" sId="73" numFmtId="4">
    <oc r="E23">
      <v>90</v>
    </oc>
    <nc r="E23">
      <v>92</v>
    </nc>
  </rcc>
  <rcc rId="6829" sId="73" numFmtId="4">
    <oc r="E24">
      <v>128.1</v>
    </oc>
    <nc r="E24"/>
  </rcc>
  <rrc rId="6830" sId="73" ref="A24:XFD24" action="deleteRow">
    <undo index="5" exp="ref" v="1" dr="E24" r="E29" sId="73"/>
    <rfmt sheetId="73" xfDxf="1" sqref="A24:XFD24" start="0" length="0"/>
    <rfmt sheetId="73" sqref="B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73" dxf="1">
      <nc r="C24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3" dxf="1">
      <nc r="D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73" sqref="E24" start="0" length="0">
      <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831" sId="73">
    <oc r="C24" t="inlineStr">
      <is>
        <t>Омлет</t>
      </is>
    </oc>
    <nc r="C24" t="inlineStr">
      <is>
        <t>Расстегай с рыбой</t>
      </is>
    </nc>
  </rcc>
  <rcc rId="6832" sId="73">
    <oc r="D24" t="inlineStr">
      <is>
        <t>150</t>
      </is>
    </oc>
    <nc r="D24" t="inlineStr">
      <is>
        <t>100</t>
      </is>
    </nc>
  </rcc>
  <rcc rId="6833" sId="73" numFmtId="4">
    <oc r="E24">
      <v>335.23</v>
    </oc>
    <nc r="E24">
      <v>220</v>
    </nc>
  </rcc>
  <rrc rId="6834" sId="73" ref="A25:XFD25" action="deleteRow">
    <undo index="1" exp="ref" v="1" dr="E25" r="E28" sId="73"/>
    <rfmt sheetId="73" xfDxf="1" sqref="A25:XFD25" start="0" length="0"/>
    <rfmt sheetId="73" sqref="B2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3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>
      <nc r="D25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3" dxf="1" numFmtId="4">
      <nc r="E25">
        <v>58.75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35" sId="73">
    <oc r="C25" t="inlineStr">
      <is>
        <t>Чай с сахаром и лимоном</t>
      </is>
    </oc>
    <nc r="C25" t="inlineStr">
      <is>
        <t>Напиток из шиповника</t>
      </is>
    </nc>
  </rcc>
  <rcc rId="6836" sId="73">
    <oc r="D25" t="inlineStr">
      <is>
        <t>180/6/7</t>
      </is>
    </oc>
    <nc r="D25" t="inlineStr">
      <is>
        <t>180/6</t>
      </is>
    </nc>
  </rcc>
  <rcc rId="6837" sId="73" numFmtId="4">
    <oc r="E25">
      <v>26.48</v>
    </oc>
    <nc r="E25">
      <v>31.38</v>
    </nc>
  </rcc>
  <rcc rId="6838" sId="73">
    <oc r="E27">
      <f>E25+#REF!+E24+#REF!+E23+E22+E21+E20+E19+E18+E17+E16+E15+E14+E13+E12</f>
    </oc>
    <nc r="E27">
      <f>E25+E24+E23+E22+E21+E20+E19+E18+E17+E16+E15+E14+E13+E12</f>
    </nc>
  </rcc>
  <rsnm rId="6839" sheetId="69" oldName="[меню октябрь  2025.xlsx]13 октября" newName="[меню октябрь  2025.xlsx]10 ноября"/>
  <rsnm rId="6840" sheetId="73" oldName="[меню октябрь  2025.xlsx]14 октября" newName="[меню октябрь  2025.xlsx]11 ноября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41" sId="74">
    <oc r="C10" t="inlineStr">
      <is>
        <t>Каша манная молочная с маслом сливочным</t>
      </is>
    </oc>
    <nc r="C10" t="inlineStr">
      <is>
        <t>Каша геркулесовая молочная с маслом сливочным</t>
      </is>
    </nc>
  </rcc>
  <rcc rId="6842" sId="74" numFmtId="4">
    <oc r="E10">
      <v>186.3</v>
    </oc>
    <nc r="E10">
      <v>238.71</v>
    </nc>
  </rcc>
  <rcc rId="6843" sId="74">
    <oc r="E11">
      <v>58.83</v>
    </oc>
    <nc r="E11">
      <v>90.78</v>
    </nc>
  </rcc>
  <rcc rId="6844" sId="74" numFmtId="4">
    <oc r="E12">
      <v>111.6</v>
    </oc>
    <nc r="E12">
      <v>111.68</v>
    </nc>
  </rcc>
  <rcc rId="6845" sId="74">
    <oc r="D13" t="inlineStr">
      <is>
        <t>180</t>
      </is>
    </oc>
    <nc r="D13" t="inlineStr">
      <is>
        <t>200</t>
      </is>
    </nc>
  </rcc>
  <rcc rId="6846" sId="74" numFmtId="4">
    <oc r="E13">
      <v>76</v>
    </oc>
    <nc r="E13">
      <v>84.8</v>
    </nc>
  </rcc>
  <rcc rId="6847" sId="74">
    <oc r="C14" t="inlineStr">
      <is>
        <t>Томаты св порционно</t>
      </is>
    </oc>
    <nc r="C14" t="inlineStr">
      <is>
        <t>Винегрет</t>
      </is>
    </nc>
  </rcc>
  <rcc rId="6848" sId="74">
    <oc r="D14" t="inlineStr">
      <is>
        <t>50</t>
      </is>
    </oc>
    <nc r="D14" t="inlineStr">
      <is>
        <t>60</t>
      </is>
    </nc>
  </rcc>
  <rcc rId="6849" sId="74" numFmtId="4">
    <oc r="E14">
      <v>11</v>
    </oc>
    <nc r="E14">
      <v>75.06</v>
    </nc>
  </rcc>
  <rcc rId="6850" sId="74">
    <oc r="D15" t="inlineStr">
      <is>
        <t>180/11/7</t>
      </is>
    </oc>
    <nc r="D15" t="inlineStr">
      <is>
        <t>180/10/7</t>
      </is>
    </nc>
  </rcc>
  <rcc rId="6851" sId="74" numFmtId="4">
    <oc r="E15">
      <v>75.959999999999994</v>
    </oc>
    <nc r="E15">
      <v>84.8</v>
    </nc>
  </rcc>
  <rcc rId="6852" sId="74">
    <oc r="C16" t="inlineStr">
      <is>
        <t>Биточки домашние</t>
      </is>
    </oc>
    <nc r="C16" t="inlineStr">
      <is>
        <t>Тефтели мясные</t>
      </is>
    </nc>
  </rcc>
  <rcc rId="6853" sId="74">
    <oc r="D16" t="inlineStr">
      <is>
        <t>70</t>
      </is>
    </oc>
    <nc r="D16" t="inlineStr">
      <is>
        <t>60/20</t>
      </is>
    </nc>
  </rcc>
  <rcc rId="6854" sId="74" numFmtId="4">
    <oc r="E16">
      <v>225.4</v>
    </oc>
    <nc r="E16">
      <v>125.85</v>
    </nc>
  </rcc>
  <rcc rId="6855" sId="74">
    <oc r="C17" t="inlineStr">
      <is>
        <t>Пюре гороховое</t>
      </is>
    </oc>
    <nc r="C17" t="inlineStr">
      <is>
        <t>Каша гречневая рассыпчатая с маслом сливочным</t>
      </is>
    </nc>
  </rcc>
  <rcc rId="6856" sId="74">
    <oc r="D17" t="inlineStr">
      <is>
        <t>130</t>
      </is>
    </oc>
    <nc r="D17" t="inlineStr">
      <is>
        <t>130/3</t>
      </is>
    </nc>
  </rcc>
  <rcc rId="6857" sId="74" numFmtId="4">
    <oc r="E17">
      <v>196.94</v>
    </oc>
    <nc r="E17">
      <v>205.27</v>
    </nc>
  </rcc>
  <rcc rId="6858" sId="74">
    <oc r="D19" t="inlineStr">
      <is>
        <t>25</t>
      </is>
    </oc>
    <nc r="D19" t="inlineStr">
      <is>
        <t>30</t>
      </is>
    </nc>
  </rcc>
  <rcc rId="6859" sId="74" numFmtId="4">
    <oc r="E19">
      <v>58.75</v>
    </oc>
    <nc r="E19">
      <v>70.569999999999993</v>
    </nc>
  </rcc>
  <rcc rId="6860" sId="74" numFmtId="4">
    <oc r="E20">
      <v>89.1</v>
    </oc>
    <nc r="E20">
      <v>89.19</v>
    </nc>
  </rcc>
  <rcc rId="6861" sId="74">
    <oc r="C21" t="inlineStr">
      <is>
        <t>Молоко кипяченое</t>
      </is>
    </oc>
    <nc r="C21" t="inlineStr">
      <is>
        <t>Ряженка</t>
      </is>
    </nc>
  </rcc>
  <rcc rId="6862" sId="74" numFmtId="4">
    <oc r="E21">
      <v>96.3</v>
    </oc>
    <nc r="E21">
      <v>92</v>
    </nc>
  </rcc>
  <rcc rId="6863" sId="74">
    <oc r="C22" t="inlineStr">
      <is>
        <t>Булочка с сахаром</t>
      </is>
    </oc>
    <nc r="C22" t="inlineStr">
      <is>
        <t>Сушки</t>
      </is>
    </nc>
  </rcc>
  <rcc rId="6864" sId="74">
    <oc r="D22" t="inlineStr">
      <is>
        <t>35</t>
      </is>
    </oc>
    <nc r="D22" t="inlineStr">
      <is>
        <t>20</t>
      </is>
    </nc>
  </rcc>
  <rcc rId="6865" sId="74" numFmtId="4">
    <oc r="E22">
      <v>95.67</v>
    </oc>
    <nc r="E22">
      <v>67.8</v>
    </nc>
  </rcc>
  <rcc rId="6866" sId="74">
    <oc r="D23" t="inlineStr">
      <is>
        <t>50/25</t>
      </is>
    </oc>
    <nc r="D23" t="inlineStr">
      <is>
        <t>130/20</t>
      </is>
    </nc>
  </rcc>
  <rcc rId="6867" sId="74" numFmtId="4">
    <oc r="E23">
      <v>245.23</v>
    </oc>
    <nc r="E23">
      <v>360.2</v>
    </nc>
  </rcc>
  <rrc rId="6868" sId="74" ref="A24:XFD24" action="deleteRow">
    <undo index="3" exp="ref" v="1" dr="E24" r="E27" sId="74"/>
    <rfmt sheetId="74" xfDxf="1" sqref="A24:XFD24" start="0" length="0"/>
    <rfmt sheetId="74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74" dxf="1">
      <nc r="C24" t="inlineStr">
        <is>
          <t>Рис отварной  рассып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>
      <nc r="D24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74" dxf="1" numFmtId="4">
      <nc r="E24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</rrc>
  <rcc rId="6869" sId="74">
    <oc r="C23" t="inlineStr">
      <is>
        <t>Рыба туш с овощами</t>
      </is>
    </oc>
    <nc r="C23" t="inlineStr">
      <is>
        <t>Пудинг творожный запеченный с повидлом</t>
      </is>
    </nc>
  </rcc>
  <rrc rId="6870" sId="74" ref="A25:XFD25" action="deleteRow">
    <undo index="0" exp="ref" v="1" dr="E25" r="E26" sId="74"/>
    <rfmt sheetId="74" xfDxf="1" sqref="A25:XFD25" start="0" length="0"/>
    <rfmt sheetId="74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74" dxf="1">
      <nc r="C25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>
      <nc r="D25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74" dxf="1" numFmtId="4">
      <nc r="E25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6871" sId="74">
    <oc r="E25">
      <f>#REF!+E24+#REF!+E23+E22+E21+E20+E19+E18+E17+E16+E15+E14+E13+E12+E11+E10</f>
    </oc>
    <nc r="E25">
      <f>+E24+E23+E22+E21+E20+E19+E18+E17+E16+E15+E14+E13+E12+E11+E10</f>
    </nc>
  </rcc>
  <rcc rId="6872" sId="79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6873" sId="79">
    <oc r="C14" t="inlineStr">
      <is>
        <t>Бутерброд с  маслом сливочным</t>
      </is>
    </oc>
    <nc r="C14" t="inlineStr">
      <is>
        <t>Бутерброд с  маслом сливочным,с сыром</t>
      </is>
    </nc>
  </rcc>
  <rcc rId="6874" sId="79">
    <oc r="D14" t="inlineStr">
      <is>
        <t>30/5</t>
      </is>
    </oc>
    <nc r="D14" t="inlineStr">
      <is>
        <t>30/5/5</t>
      </is>
    </nc>
  </rcc>
  <rcc rId="6875" sId="79" numFmtId="4">
    <oc r="E12">
      <v>241.16</v>
    </oc>
    <nc r="E12">
      <v>184.24</v>
    </nc>
  </rcc>
  <rcc rId="6876" sId="79">
    <oc r="E13">
      <v>72.7</v>
    </oc>
    <nc r="E13">
      <v>75.760000000000005</v>
    </nc>
  </rcc>
  <rcc rId="6877" sId="79" numFmtId="4">
    <oc r="E14">
      <v>111.6</v>
    </oc>
    <nc r="E14">
      <v>128.77000000000001</v>
    </nc>
  </rcc>
  <rcc rId="6878" sId="79">
    <oc r="C15" t="inlineStr">
      <is>
        <t>Яблоко</t>
      </is>
    </oc>
    <nc r="C15" t="inlineStr">
      <is>
        <t>Апельсин</t>
      </is>
    </nc>
  </rcc>
  <rcc rId="6879" sId="79" numFmtId="4">
    <oc r="E15">
      <v>47</v>
    </oc>
    <nc r="E15">
      <v>43</v>
    </nc>
  </rcc>
  <rcc rId="6880" sId="79">
    <oc r="C16" t="inlineStr">
      <is>
        <t>салат из капусты с яблоками</t>
      </is>
    </oc>
    <nc r="C16" t="inlineStr">
      <is>
        <t>салат из моркови с сахаром</t>
      </is>
    </nc>
  </rcc>
  <rcc rId="6881" sId="79" numFmtId="4">
    <oc r="E16">
      <v>54.06</v>
    </oc>
    <nc r="E16">
      <v>31.38</v>
    </nc>
  </rcc>
  <rcc rId="6882" sId="79" numFmtId="4">
    <oc r="E17">
      <v>114.78</v>
    </oc>
    <nc r="E17">
      <v>109.54</v>
    </nc>
  </rcc>
  <rcc rId="6883" sId="79">
    <oc r="C18" t="inlineStr">
      <is>
        <t>Жаркое из птицы по домашнему</t>
      </is>
    </oc>
    <nc r="C18" t="inlineStr">
      <is>
        <t>Рыба тушеная с овощами</t>
      </is>
    </nc>
  </rcc>
  <rcc rId="6884" sId="79">
    <oc r="D18" t="inlineStr">
      <is>
        <t>180</t>
      </is>
    </oc>
    <nc r="D18" t="inlineStr">
      <is>
        <t>50/25</t>
      </is>
    </nc>
  </rcc>
  <rcc rId="6885" sId="79" numFmtId="4">
    <oc r="E18">
      <v>303.43</v>
    </oc>
    <nc r="E18">
      <v>105</v>
    </nc>
  </rcc>
  <rrc rId="6886" sId="79" ref="A18:XFD18" action="insertRow"/>
  <rcc rId="6887" sId="79">
    <nc r="C18" t="inlineStr">
      <is>
        <t>Пюре картофельное</t>
      </is>
    </nc>
  </rcc>
  <rcc rId="6888" sId="79">
    <nc r="D18" t="inlineStr">
      <is>
        <t>140</t>
      </is>
    </nc>
  </rcc>
  <rcc rId="6889" sId="79" numFmtId="4">
    <nc r="E18">
      <v>128.1</v>
    </nc>
  </rcc>
  <rcc rId="6890" sId="79" numFmtId="4">
    <oc r="E20">
      <v>68.180000000000007</v>
    </oc>
    <nc r="E20">
      <v>71.52</v>
    </nc>
  </rcc>
  <rcc rId="6891" sId="79">
    <oc r="D21" t="inlineStr">
      <is>
        <t>25</t>
      </is>
    </oc>
    <nc r="D21" t="inlineStr">
      <is>
        <t>30</t>
      </is>
    </nc>
  </rcc>
  <rcc rId="6892" sId="79" numFmtId="4">
    <oc r="E22">
      <v>89.1</v>
    </oc>
    <nc r="E22">
      <v>89.19</v>
    </nc>
  </rcc>
  <rcc rId="6893" sId="79" numFmtId="4">
    <oc r="E23">
      <v>91.8</v>
    </oc>
    <nc r="E23">
      <v>92</v>
    </nc>
  </rcc>
  <rcc rId="6894" sId="79">
    <oc r="C24" t="inlineStr">
      <is>
        <t>Ватрушка королевская</t>
      </is>
    </oc>
    <nc r="C24" t="inlineStr">
      <is>
        <t>Вак балиш с рисом и мясом</t>
      </is>
    </nc>
  </rcc>
  <rcc rId="6895" sId="79" numFmtId="4">
    <oc r="E24">
      <v>404</v>
    </oc>
    <nc r="E24">
      <v>234.63</v>
    </nc>
  </rcc>
  <rcc rId="6896" sId="79">
    <oc r="E27">
      <f>E25+E24+E23+E22+E21+E20+E19+E17+E16+E15+E14+E13+E12</f>
    </oc>
    <nc r="E27">
      <f>E25+E24+E23+E22+E21+E20+E19+E18+E17+E16+E15+E14+E13+E12</f>
    </nc>
  </rcc>
  <rcc rId="6897" sId="79" numFmtId="4">
    <oc r="E21">
      <v>58.75</v>
    </oc>
    <nc r="E21">
      <v>70.569999999999993</v>
    </nc>
  </rcc>
  <rcv guid="{7D113E4B-2489-4A93-A066-E9128A217E1E}" action="delete"/>
  <rcv guid="{7D113E4B-2489-4A93-A066-E9128A217E1E}" action="add"/>
  <rsnm rId="6898" sheetId="79" oldName="[меню октябрь  2025.xlsx]16 октября" newName="[меню октябрь  2025.xlsx]13 ноября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20" sId="88">
    <nc r="B1" t="inlineStr">
      <is>
        <t>Согласно контракту</t>
      </is>
    </nc>
  </rcc>
  <rcc rId="6521" sId="88">
    <nc r="B2" t="inlineStr">
      <is>
        <t>№2024.617</t>
      </is>
    </nc>
  </rcc>
  <rcc rId="6522" sId="88">
    <nc r="B3" t="inlineStr">
      <is>
        <t>от 23.12.2023 г.</t>
      </is>
    </nc>
  </rcc>
  <rcc rId="6523" sId="88">
    <nc r="C6" t="inlineStr">
      <is>
        <t>7 день</t>
      </is>
    </nc>
  </rcc>
  <rcc rId="6524" sId="88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6525" sId="88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8" start="0" length="0">
    <dxf>
      <font>
        <b/>
        <sz val="11"/>
        <color theme="1"/>
        <name val="Calibri"/>
        <scheme val="minor"/>
      </font>
    </dxf>
  </rfmt>
  <rfmt sheetId="88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6526" sId="88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6527" sId="88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6528" sId="88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29" sId="88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6530" sId="88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1" sId="88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6532" sId="88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6533" sId="88" odxf="1" s="1" dxf="1">
    <nc r="C12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4" sId="88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35" sId="88" odxf="1" s="1" dxf="1" numFmtId="4">
    <nc r="E12">
      <v>223.41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6" sId="88" odxf="1" s="1" dxf="1">
    <nc r="C13" t="inlineStr">
      <is>
        <t>Кофейный напиток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7" sId="88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38" sId="88" odxf="1" s="1" dxf="1">
    <nc r="E13">
      <v>42.67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39" sId="88" odxf="1" s="1" dxf="1">
    <nc r="C14" t="inlineStr">
      <is>
        <t>Бутерброд с сыром,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0" sId="88" odxf="1" s="1" dxf="1">
    <nc r="D14" t="inlineStr">
      <is>
        <t>30/10/5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41" sId="88" odxf="1" s="1" dxf="1" numFmtId="4">
    <nc r="E14">
      <v>146.1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42" sId="88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543" sId="88" odxf="1" dxf="1">
    <nc r="C15" t="inlineStr">
      <is>
        <t>Яблоки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4" sId="88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5" sId="88" odxf="1" dxf="1" numFmtId="4">
    <nc r="E15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6546" sId="88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47" sId="88" odxf="1" dxf="1">
    <nc r="C16" t="inlineStr">
      <is>
        <t>Огурцы свежие порционно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8" sId="88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6549" sId="88" odxf="1" dxf="1" numFmtId="4">
    <nc r="E16">
      <v>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0" sId="88" odxf="1" dxf="1">
    <nc r="C17" t="inlineStr">
      <is>
        <t>Суп картофельный с клецками на б-не из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1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2" sId="88" odxf="1" dxf="1" numFmtId="4">
    <nc r="E17">
      <v>120.08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3" sId="88" odxf="1" dxf="1">
    <nc r="C18" t="inlineStr">
      <is>
        <t>Гуляш из отварной индейки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4" sId="88" odxf="1" dxf="1">
    <nc r="D18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5" sId="88" odxf="1" dxf="1" numFmtId="4">
    <nc r="E18">
      <v>136.31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6" sId="88" odxf="1" dxf="1">
    <nc r="C19" t="inlineStr">
      <is>
        <t>Каша перловая рассып с овощами и маслом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7" sId="88" odxf="1" dxf="1">
    <nc r="D19" t="inlineStr">
      <is>
        <t>130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58" sId="88" odxf="1" dxf="1" numFmtId="4">
    <nc r="E19">
      <v>137.68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59" sId="88" odxf="1" dxf="1">
    <nc r="C20" t="inlineStr">
      <is>
        <t>Напиток из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0" sId="88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6561" sId="88" odxf="1" dxf="1">
    <nc r="E20" t="inlineStr">
      <is>
        <t>55.26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6562" sId="88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3" sId="88" odxf="1" dxf="1">
    <nc r="D21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6564" sId="88" odxf="1" dxf="1" numFmtId="4">
    <nc r="E21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6565" sId="88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6" sId="88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7" sId="88" odxf="1" dxf="1" numFmtId="4">
    <nc r="E22">
      <v>89.1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68" sId="88" odxf="1" dxf="1">
    <nc r="B23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6569" sId="88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0" sId="88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1" sId="88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6572" sId="88" odxf="1" dxf="1">
    <nc r="C24" t="inlineStr">
      <is>
        <t>Пряник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3" sId="88" odxf="1" dxf="1">
    <nc r="D24" t="inlineStr">
      <is>
        <t>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74" sId="88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6575" sId="88" odxf="1" dxf="1">
    <nc r="B25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6576" sId="88" odxf="1" dxf="1">
    <nc r="C25" t="inlineStr">
      <is>
        <t>Омлет натуральный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7" sId="88" odxf="1" dxf="1">
    <nc r="D25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6578" sId="88" odxf="1" dxf="1" numFmtId="4">
    <nc r="E25">
      <v>335.23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6579" sId="88" odxf="1" dxf="1">
    <nc r="C26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0" sId="88" odxf="1" dxf="1">
    <nc r="D26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581" sId="88" odxf="1" dxf="1" numFmtId="4">
    <nc r="E26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6582" sId="88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6583" sId="88" odxf="1" dxf="1" numFmtId="4">
    <nc r="E27">
      <v>1647.01</v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v guid="{7D113E4B-2489-4A93-A066-E9128A217E1E}" action="delete"/>
  <rcv guid="{7D113E4B-2489-4A93-A066-E9128A217E1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D113E4B-2489-4A93-A066-E9128A217E1E}" action="delete"/>
  <rcv guid="{7D113E4B-2489-4A93-A066-E9128A217E1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99" sId="80">
    <oc r="D12" t="inlineStr">
      <is>
        <t>Каша геркулесовая молочная с маслом сливочным</t>
      </is>
    </oc>
    <nc r="D12" t="inlineStr">
      <is>
        <t>Каша рисовая молочная с маслом сливочным</t>
      </is>
    </nc>
  </rcc>
  <rcc rId="6900" sId="80">
    <oc r="E12" t="inlineStr">
      <is>
        <t>180/5</t>
      </is>
    </oc>
    <nc r="E12" t="inlineStr">
      <is>
        <t>180/3</t>
      </is>
    </nc>
  </rcc>
  <rcc rId="6901" sId="80" numFmtId="4">
    <oc r="F12">
      <v>233.1</v>
    </oc>
    <nc r="F12">
      <v>225</v>
    </nc>
  </rcc>
  <rcc rId="6902" sId="80">
    <oc r="D13" t="inlineStr">
      <is>
        <t>Кофейный напиток с молоком</t>
      </is>
    </oc>
    <nc r="D13" t="inlineStr">
      <is>
        <t>Чай с сахаром, с яблоком</t>
      </is>
    </nc>
  </rcc>
  <rcc rId="6903" sId="80">
    <oc r="E13" t="inlineStr">
      <is>
        <t>180/6</t>
      </is>
    </oc>
    <nc r="E13" t="inlineStr">
      <is>
        <t>180/6/10</t>
      </is>
    </nc>
  </rcc>
  <rcc rId="6904" sId="80">
    <oc r="F13">
      <v>42.67</v>
    </oc>
    <nc r="F13">
      <v>28.7</v>
    </nc>
  </rcc>
  <rcc rId="6905" sId="80" numFmtId="4">
    <oc r="F14">
      <v>146.1</v>
    </oc>
    <nc r="F14">
      <v>111.68</v>
    </nc>
  </rcc>
  <rcc rId="6906" sId="80">
    <oc r="E15" t="inlineStr">
      <is>
        <t>180</t>
      </is>
    </oc>
    <nc r="E15" t="inlineStr">
      <is>
        <t>200</t>
      </is>
    </nc>
  </rcc>
  <rcc rId="6907" sId="80" numFmtId="4">
    <oc r="F15">
      <v>76</v>
    </oc>
    <nc r="F15">
      <v>84.8</v>
    </nc>
  </rcc>
  <rcc rId="6908" sId="80">
    <oc r="D16" t="inlineStr">
      <is>
        <t>Огурцы св порционно</t>
      </is>
    </oc>
    <nc r="D16" t="inlineStr">
      <is>
        <t>Салат из зеленого горошка к/с</t>
      </is>
    </nc>
  </rcc>
  <rcc rId="6909" sId="80" numFmtId="4">
    <oc r="F16">
      <v>11</v>
    </oc>
    <nc r="F16">
      <v>41.8</v>
    </nc>
  </rcc>
  <rcc rId="6910" sId="80">
    <oc r="D17" t="inlineStr">
      <is>
        <t>Суп картофельный с рисовой крупой с мясными фрик,со сметаной</t>
      </is>
    </oc>
    <nc r="D17" t="inlineStr">
      <is>
        <t>Суп картофельный с пшенной крупой на курином бульоне</t>
      </is>
    </nc>
  </rcc>
  <rcc rId="6911" sId="80" numFmtId="4">
    <oc r="F17">
      <v>79.599999999999994</v>
    </oc>
    <nc r="F17">
      <v>51.45</v>
    </nc>
  </rcc>
  <rcc rId="6912" sId="80">
    <oc r="D19" t="inlineStr">
      <is>
        <t>Макаронные изделия отварные с овощами</t>
      </is>
    </oc>
    <nc r="D19" t="inlineStr">
      <is>
        <t>Жаркое по - домашнему из отварной птицы</t>
      </is>
    </nc>
  </rcc>
  <rcc rId="6913" sId="80">
    <oc r="E19" t="inlineStr">
      <is>
        <t>130</t>
      </is>
    </oc>
    <nc r="E19" t="inlineStr">
      <is>
        <t>200</t>
      </is>
    </nc>
  </rcc>
  <rcc rId="6914" sId="80" numFmtId="4">
    <oc r="F19">
      <v>163.28</v>
    </oc>
    <nc r="F19">
      <v>236.2</v>
    </nc>
  </rcc>
  <rcc rId="6915" sId="80">
    <oc r="D20" t="inlineStr">
      <is>
        <t>Кисель</t>
      </is>
    </oc>
    <nc r="D20" t="inlineStr">
      <is>
        <t>Компот из фруктов</t>
      </is>
    </nc>
  </rcc>
  <rcc rId="6916" sId="80" numFmtId="4">
    <oc r="F20">
      <v>75.239999999999995</v>
    </oc>
    <nc r="F20">
      <v>39.47</v>
    </nc>
  </rcc>
  <rcc rId="6917" sId="80">
    <oc r="E21" t="inlineStr">
      <is>
        <t>25</t>
      </is>
    </oc>
    <nc r="E21" t="inlineStr">
      <is>
        <t>30</t>
      </is>
    </nc>
  </rcc>
  <rcc rId="6918" sId="80" numFmtId="4">
    <oc r="F21">
      <v>58.75</v>
    </oc>
    <nc r="F21">
      <v>70.569999999999993</v>
    </nc>
  </rcc>
  <rcc rId="6919" sId="80" numFmtId="4">
    <oc r="F22">
      <v>89.1</v>
    </oc>
    <nc r="F22">
      <v>89.19</v>
    </nc>
  </rcc>
  <rcc rId="6920" sId="80">
    <oc r="D23" t="inlineStr">
      <is>
        <t>Молоко кипяченое</t>
      </is>
    </oc>
    <nc r="D23" t="inlineStr">
      <is>
        <t>Кефир</t>
      </is>
    </nc>
  </rcc>
  <rcc rId="6921" sId="80">
    <oc r="E23" t="inlineStr">
      <is>
        <t>180</t>
      </is>
    </oc>
    <nc r="E23" t="inlineStr">
      <is>
        <t>185</t>
      </is>
    </nc>
  </rcc>
  <rcc rId="6922" sId="80" numFmtId="4">
    <oc r="F23">
      <v>96.3</v>
    </oc>
    <nc r="F23">
      <v>90</v>
    </nc>
  </rcc>
  <rcc rId="6923" sId="80">
    <oc r="D24" t="inlineStr">
      <is>
        <t>Булочка Российская</t>
      </is>
    </oc>
    <nc r="D24" t="inlineStr">
      <is>
        <t>Пряники</t>
      </is>
    </nc>
  </rcc>
  <rcc rId="6924" sId="80" numFmtId="4">
    <oc r="F24">
      <v>88.5</v>
    </oc>
    <nc r="F24">
      <v>128.1</v>
    </nc>
  </rcc>
  <rcc rId="6925" sId="80">
    <oc r="D25" t="inlineStr">
      <is>
        <t>Каша гречневая вязкая с мясом и овощами</t>
      </is>
    </oc>
    <nc r="D25" t="inlineStr">
      <is>
        <t>Сырники из творога с повидлом</t>
      </is>
    </nc>
  </rcc>
  <rcc rId="6926" sId="80">
    <oc r="E25" t="inlineStr">
      <is>
        <t>180</t>
      </is>
    </oc>
    <nc r="E25" t="inlineStr">
      <is>
        <t>120/30</t>
      </is>
    </nc>
  </rcc>
  <rcc rId="6927" sId="80" numFmtId="4">
    <oc r="F25">
      <v>268.5</v>
    </oc>
    <nc r="F25">
      <v>379.8</v>
    </nc>
  </rcc>
  <rcc rId="6928" sId="80" numFmtId="4">
    <oc r="F27">
      <v>70.5</v>
    </oc>
    <nc r="F27"/>
  </rcc>
  <rrc rId="6929" sId="80" ref="A27:XFD27" action="deleteRow">
    <undo index="0" exp="ref" v="1" dr="F27" r="F28" sId="80"/>
    <rfmt sheetId="80" xfDxf="1" sqref="A27:XFD27" start="0" length="0"/>
    <rfmt sheetId="80" sqref="C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0" dxf="1">
      <nc r="D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0" dxf="1">
      <nc r="E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0" sqref="F27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6930" sId="80" numFmtId="4">
    <oc r="F26">
      <v>79.38</v>
    </oc>
    <nc r="F26">
      <v>31.38</v>
    </nc>
  </rcc>
  <rrc rId="6931" sId="80" ref="A18:XFD18" action="deleteRow">
    <undo index="15" exp="ref" v="1" dr="F18" r="F27" sId="80"/>
    <rfmt sheetId="80" xfDxf="1" sqref="A18:XFD18" start="0" length="0"/>
    <rfmt sheetId="80" sqref="C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0" dxf="1">
      <nc r="D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>
      <nc r="E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0" dxf="1" numFmtId="4">
      <nc r="F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6932" sId="80">
    <oc r="F26">
      <f>#REF!+F26+F25+F24+F23+F22+F21+F20+F19+F18+F17+F16+F15+F14+F13+F12</f>
    </oc>
    <nc r="F26">
      <f>F25+F24+F23+F22+F21+F20+F19+F18+F17+F16+F15+F14+F13+F12</f>
    </nc>
  </rcc>
  <rcc rId="6933" sId="75">
    <oc r="C12" t="inlineStr">
      <is>
        <t>Каша Дружба молочная с маслом сливочным</t>
      </is>
    </oc>
    <nc r="C12" t="inlineStr">
      <is>
        <t>Каша Геркулесовая молочная с маслом сливочным</t>
      </is>
    </nc>
  </rcc>
  <rcc rId="6934" sId="75" numFmtId="4">
    <oc r="E12">
      <v>225</v>
    </oc>
    <nc r="E12">
      <v>238.71</v>
    </nc>
  </rcc>
  <rcc rId="6935" sId="75">
    <oc r="E13">
      <v>42.67</v>
    </oc>
    <nc r="E13">
      <v>74.58</v>
    </nc>
  </rcc>
  <rcc rId="6936" sId="75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37" sId="75">
    <oc r="D14" t="inlineStr">
      <is>
        <t>30/5</t>
      </is>
    </oc>
    <nc r="D14" t="inlineStr">
      <is>
        <t>30/5/5</t>
      </is>
    </nc>
  </rcc>
  <rcc rId="6938" sId="75" numFmtId="4">
    <oc r="E14">
      <v>111.6</v>
    </oc>
    <nc r="E14">
      <v>128.77000000000001</v>
    </nc>
  </rcc>
  <rcc rId="6939" sId="75">
    <oc r="C16" t="inlineStr">
      <is>
        <t>Салат из зеленого горошка</t>
      </is>
    </oc>
    <nc r="C16" t="inlineStr">
      <is>
        <t>Икра Кабачковая</t>
      </is>
    </nc>
  </rcc>
  <rcc rId="6940" sId="75" numFmtId="4">
    <oc r="E16">
      <v>41.8</v>
    </oc>
    <nc r="E16">
      <v>34.799999999999997</v>
    </nc>
  </rcc>
  <rcc rId="6941" sId="75">
    <oc r="C17" t="inlineStr">
      <is>
        <t>Суп вермишелевый с картофелем с мясными фрикадельками</t>
      </is>
    </oc>
    <nc r="C17" t="inlineStr">
      <is>
        <t>Суп картофельный с клецками на курином бульоне</t>
      </is>
    </nc>
  </rcc>
  <rcc rId="6942" sId="75">
    <oc r="D17" t="inlineStr">
      <is>
        <t>180/15</t>
      </is>
    </oc>
    <nc r="D17" t="inlineStr">
      <is>
        <t>180</t>
      </is>
    </nc>
  </rcc>
  <rcc rId="6943" sId="75" numFmtId="4">
    <oc r="E17">
      <v>114.56</v>
    </oc>
    <nc r="E17">
      <v>107.24</v>
    </nc>
  </rcc>
  <rcc rId="6944" sId="75">
    <oc r="C18" t="inlineStr">
      <is>
        <t>Голубцы ленивые со сметанно-томатным соусом</t>
      </is>
    </oc>
    <nc r="C18" t="inlineStr">
      <is>
        <t>Плов из птицы</t>
      </is>
    </nc>
  </rcc>
  <rcc rId="6945" sId="75">
    <oc r="D18" t="inlineStr">
      <is>
        <t>120/30</t>
      </is>
    </oc>
    <nc r="D18" t="inlineStr">
      <is>
        <t>200</t>
      </is>
    </nc>
  </rcc>
  <rcc rId="6946" sId="75" numFmtId="4">
    <oc r="E18">
      <v>201.98</v>
    </oc>
    <nc r="E18">
      <v>282.55</v>
    </nc>
  </rcc>
  <rcc rId="6947" sId="75">
    <oc r="C19" t="inlineStr">
      <is>
        <t>Напиток из сухофруктов</t>
      </is>
    </oc>
    <nc r="C19" t="inlineStr">
      <is>
        <t>Компот из яблок</t>
      </is>
    </nc>
  </rcc>
  <rcc rId="6948" sId="75" numFmtId="4">
    <oc r="E19">
      <v>68.180000000000007</v>
    </oc>
    <nc r="E19">
      <v>103.14</v>
    </nc>
  </rcc>
  <rcc rId="6949" sId="75">
    <oc r="D21" t="inlineStr">
      <is>
        <t>25</t>
      </is>
    </oc>
    <nc r="D21" t="inlineStr">
      <is>
        <t>35</t>
      </is>
    </nc>
  </rcc>
  <rcc rId="6950" sId="75" numFmtId="4">
    <oc r="E20">
      <v>89.1</v>
    </oc>
    <nc r="E20">
      <v>89.19</v>
    </nc>
  </rcc>
  <rcc rId="6951" sId="75" numFmtId="4">
    <oc r="E21">
      <v>58.75</v>
    </oc>
    <nc r="E21">
      <v>82.25</v>
    </nc>
  </rcc>
  <rcc rId="6952" sId="75">
    <oc r="C22" t="inlineStr">
      <is>
        <t>Кефир</t>
      </is>
    </oc>
    <nc r="C22" t="inlineStr">
      <is>
        <t>Напиток ацид</t>
      </is>
    </nc>
  </rcc>
  <rcc rId="6953" sId="75" numFmtId="4">
    <oc r="E22">
      <v>90</v>
    </oc>
    <nc r="E22">
      <v>92</v>
    </nc>
  </rcc>
  <rcc rId="6954" sId="75">
    <oc r="C23" t="inlineStr">
      <is>
        <t>Вафли</t>
      </is>
    </oc>
    <nc r="C23" t="inlineStr">
      <is>
        <t>Печенье</t>
      </is>
    </nc>
  </rcc>
  <rcc rId="6955" sId="75" numFmtId="4">
    <oc r="E23">
      <v>192</v>
    </oc>
    <nc r="E23">
      <v>83.4</v>
    </nc>
  </rcc>
  <rcc rId="6956" sId="75" numFmtId="4">
    <oc r="E24">
      <v>124.56</v>
    </oc>
    <nc r="E24">
      <v>101.72</v>
    </nc>
  </rcc>
  <rcc rId="6957" sId="75">
    <oc r="D25" t="inlineStr">
      <is>
        <t>140</t>
      </is>
    </oc>
    <nc r="D25" t="inlineStr">
      <is>
        <t>140/3</t>
      </is>
    </nc>
  </rcc>
  <rcc rId="6958" sId="75">
    <oc r="C25" t="inlineStr">
      <is>
        <t>Каша перловая</t>
      </is>
    </oc>
    <nc r="C25" t="inlineStr">
      <is>
        <t>Пюре картофельное с маслом</t>
      </is>
    </nc>
  </rcc>
  <rcc rId="6959" sId="75" numFmtId="4">
    <oc r="E25">
      <v>128.1</v>
    </oc>
    <nc r="E25">
      <v>147.9</v>
    </nc>
  </rcc>
  <rcc rId="6960" sId="75" numFmtId="4">
    <oc r="E26">
      <v>24.1</v>
    </oc>
    <nc r="E26">
      <v>23.94</v>
    </nc>
  </rcc>
  <rcc rId="6961" sId="75">
    <oc r="D27" t="inlineStr">
      <is>
        <t>30</t>
      </is>
    </oc>
    <nc r="D27" t="inlineStr">
      <is>
        <t>35</t>
      </is>
    </nc>
  </rcc>
  <rcc rId="6962" sId="75" numFmtId="4">
    <oc r="E27">
      <v>70.5</v>
    </oc>
    <nc r="E27">
      <v>82.25</v>
    </nc>
  </rcc>
  <rcc rId="6963" sId="8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6964" sId="81" numFmtId="4">
    <oc r="E12">
      <v>202.64</v>
    </oc>
    <nc r="E12">
      <v>241.16</v>
    </nc>
  </rcc>
  <rcc rId="6965" sId="81">
    <oc r="E13">
      <v>58.83</v>
    </oc>
    <nc r="E13">
      <v>90.78</v>
    </nc>
  </rcc>
  <rcc rId="6966" sId="8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6967" sId="81">
    <oc r="D14" t="inlineStr">
      <is>
        <t>30/10/5</t>
      </is>
    </oc>
    <nc r="D14" t="inlineStr">
      <is>
        <t>30/5</t>
      </is>
    </nc>
  </rcc>
  <rcc rId="6968" sId="81" numFmtId="4">
    <oc r="E14">
      <v>146.1</v>
    </oc>
    <nc r="E14">
      <v>111.68</v>
    </nc>
  </rcc>
  <rcc rId="6969" sId="81">
    <oc r="D15" t="inlineStr">
      <is>
        <t>180</t>
      </is>
    </oc>
    <nc r="D15" t="inlineStr">
      <is>
        <t>200</t>
      </is>
    </nc>
  </rcc>
  <rcc rId="6970" sId="81" numFmtId="4">
    <oc r="E15">
      <v>76</v>
    </oc>
    <nc r="E15">
      <v>84.8</v>
    </nc>
  </rcc>
  <rcc rId="6971" sId="81">
    <oc r="C16" t="inlineStr">
      <is>
        <t>Салат из картофеля с солеными огурцами</t>
      </is>
    </oc>
    <nc r="C16" t="inlineStr">
      <is>
        <t>Салат из моркови,с сахаром</t>
      </is>
    </nc>
  </rcc>
  <rcc rId="6972" sId="81" numFmtId="4">
    <oc r="E16">
      <v>66.84</v>
    </oc>
    <nc r="E16">
      <v>31.38</v>
    </nc>
  </rcc>
  <rcc rId="6973" sId="81">
    <oc r="D17" t="inlineStr">
      <is>
        <t>180/10/7</t>
      </is>
    </oc>
    <nc r="D17" t="inlineStr">
      <is>
        <t>180/7</t>
      </is>
    </nc>
  </rcc>
  <rcc rId="6974" sId="81" numFmtId="4">
    <oc r="E17">
      <v>87.64</v>
    </oc>
    <nc r="E17">
      <v>85.97</v>
    </nc>
  </rcc>
  <rcc rId="6975" sId="81">
    <oc r="C18" t="inlineStr">
      <is>
        <t>Тефтели куриные в сметанно-томатномсоусе</t>
      </is>
    </oc>
    <nc r="C18" t="inlineStr">
      <is>
        <t>Гуляш из отварной говядины</t>
      </is>
    </nc>
  </rcc>
  <rcc rId="6976" sId="81">
    <oc r="C19" t="inlineStr">
      <is>
        <t>Макароны отварны с маслом сливочным</t>
      </is>
    </oc>
    <nc r="C19" t="inlineStr">
      <is>
        <t>Каша гречневая рассыпчатая с маслом сливочным</t>
      </is>
    </nc>
  </rcc>
  <rcc rId="6977" sId="81">
    <oc r="D18" t="inlineStr">
      <is>
        <t>50/25</t>
      </is>
    </oc>
    <nc r="D18" t="inlineStr">
      <is>
        <t>40/40</t>
      </is>
    </nc>
  </rcc>
  <rcc rId="6978" sId="81" numFmtId="4">
    <oc r="E18">
      <v>112.5</v>
    </oc>
    <nc r="E18">
      <v>176.8</v>
    </nc>
  </rcc>
  <rcc rId="6979" sId="81" numFmtId="4">
    <oc r="E19">
      <v>155.22</v>
    </oc>
    <nc r="E19">
      <v>205.27</v>
    </nc>
  </rcc>
  <rcc rId="6980" sId="81">
    <oc r="C20" t="inlineStr">
      <is>
        <t>Компот из свежих яблок</t>
      </is>
    </oc>
    <nc r="C20" t="inlineStr">
      <is>
        <t>Кисель</t>
      </is>
    </nc>
  </rcc>
  <rcc rId="6981" sId="81" numFmtId="4">
    <oc r="E20">
      <v>55.26</v>
    </oc>
    <nc r="E20">
      <v>75.239999999999995</v>
    </nc>
  </rcc>
  <rcc rId="6982" sId="81">
    <oc r="D21" t="inlineStr">
      <is>
        <t>25</t>
      </is>
    </oc>
    <nc r="D21" t="inlineStr">
      <is>
        <t>35</t>
      </is>
    </nc>
  </rcc>
  <rcc rId="6983" sId="81" numFmtId="4">
    <oc r="E21">
      <v>58.75</v>
    </oc>
    <nc r="E21">
      <v>82.25</v>
    </nc>
  </rcc>
  <rcc rId="6984" sId="81" numFmtId="4">
    <oc r="E22">
      <v>89.1</v>
    </oc>
    <nc r="E22">
      <v>89.19</v>
    </nc>
  </rcc>
  <rcc rId="6985" sId="81">
    <oc r="C23" t="inlineStr">
      <is>
        <t>Молоко кипяченное</t>
      </is>
    </oc>
    <nc r="C23" t="inlineStr">
      <is>
        <t>Ряженка</t>
      </is>
    </nc>
  </rcc>
  <rcc rId="6986" sId="81" numFmtId="4">
    <oc r="E23">
      <v>96.3</v>
    </oc>
    <nc r="E23">
      <v>92</v>
    </nc>
  </rcc>
  <rcc rId="6987" sId="81">
    <oc r="C24" t="inlineStr">
      <is>
        <t>Печенье</t>
      </is>
    </oc>
    <nc r="C24" t="inlineStr">
      <is>
        <t>Вафли</t>
      </is>
    </nc>
  </rcc>
  <rcc rId="6988" sId="81" numFmtId="4">
    <oc r="E24">
      <v>90.2</v>
    </oc>
    <nc r="E24">
      <v>108.5</v>
    </nc>
  </rcc>
  <rcc rId="6989" sId="81">
    <oc r="C25" t="inlineStr">
      <is>
        <t>Запеканка творожная с повидлом</t>
      </is>
    </oc>
    <nc r="C25" t="inlineStr">
      <is>
        <t>Королевская ватрушка</t>
      </is>
    </nc>
  </rcc>
  <rcc rId="6990" sId="81">
    <oc r="D25" t="inlineStr">
      <is>
        <t>120/30</t>
      </is>
    </oc>
    <nc r="D25" t="inlineStr">
      <is>
        <t>150</t>
      </is>
    </nc>
  </rcc>
  <rcc rId="6991" sId="81" numFmtId="4">
    <oc r="E25">
      <v>418.5</v>
    </oc>
    <nc r="E25">
      <v>404</v>
    </nc>
  </rcc>
  <rsnm rId="6992" sheetId="80" oldName="[меню октябрь  2025.xlsx]17 октября" newName="[меню октябрь  2025.xlsx]14 ноября"/>
  <rsnm rId="6993" sheetId="75" oldName="[меню октябрь  2025.xlsx]20 октября" newName="[меню октябрь  2025.xlsx]17 ноября"/>
  <rsnm rId="6994" sheetId="81" oldName="[меню октябрь  2025.xlsx]21 октября" newName="[меню октябрь  2025.xlsx]18 ноября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95" sId="82">
    <oc r="C12" t="inlineStr">
      <is>
        <t>Каша манная молочная с маслом сливочным</t>
      </is>
    </oc>
    <nc r="C12" t="inlineStr">
      <is>
        <t>Каша Дружба молочная с маслом сливочным</t>
      </is>
    </nc>
  </rcc>
  <rcc rId="6996" sId="82" numFmtId="4">
    <oc r="E12">
      <v>186.3</v>
    </oc>
    <nc r="E12">
      <v>215.85</v>
    </nc>
  </rcc>
  <rcc rId="6997" sId="82">
    <oc r="E13">
      <v>72.7</v>
    </oc>
    <nc r="E13">
      <v>75.760000000000005</v>
    </nc>
  </rcc>
  <rcc rId="6998" sId="82">
    <oc r="C14" t="inlineStr">
      <is>
        <t>Бутерброд с маслом сливочным</t>
      </is>
    </oc>
    <nc r="C14" t="inlineStr">
      <is>
        <t>Бутерброд с маслом сливочным,с сыром</t>
      </is>
    </nc>
  </rcc>
  <rcc rId="6999" sId="82">
    <oc r="D14" t="inlineStr">
      <is>
        <t>30/5</t>
      </is>
    </oc>
    <nc r="D14" t="inlineStr">
      <is>
        <t>30/5/5</t>
      </is>
    </nc>
  </rcc>
  <rcc rId="7000" sId="82" numFmtId="4">
    <oc r="E14">
      <v>111.6</v>
    </oc>
    <nc r="E14">
      <v>128.77000000000001</v>
    </nc>
  </rcc>
  <rcc rId="7001" sId="82">
    <oc r="C15" t="inlineStr">
      <is>
        <t>Яблоко</t>
      </is>
    </oc>
    <nc r="C15" t="inlineStr">
      <is>
        <t>Фрукт</t>
      </is>
    </nc>
  </rcc>
  <rcc rId="7002" sId="82" numFmtId="4">
    <oc r="E15">
      <v>47</v>
    </oc>
    <nc r="E15">
      <v>96</v>
    </nc>
  </rcc>
  <rcc rId="7003" sId="82">
    <oc r="C16" t="inlineStr">
      <is>
        <t>Салат из капусты с яблоками</t>
      </is>
    </oc>
    <nc r="C16" t="inlineStr">
      <is>
        <t>Салат из капусты с морковью</t>
      </is>
    </nc>
  </rcc>
  <rcc rId="7004" sId="82" numFmtId="4">
    <oc r="E16">
      <v>54.06</v>
    </oc>
    <nc r="E16">
      <v>52.44</v>
    </nc>
  </rcc>
  <rcc rId="7005" sId="82">
    <oc r="C17" t="inlineStr">
      <is>
        <t>Суп картофельный гороховый на б-не из индейки</t>
      </is>
    </oc>
    <nc r="C17" t="inlineStr">
      <is>
        <t>Расоольник ленинградский на курином бульоне со сметаной</t>
      </is>
    </nc>
  </rcc>
  <rcc rId="7006" sId="82">
    <oc r="C18" t="inlineStr">
      <is>
        <t>плов из отварной индейки</t>
      </is>
    </oc>
    <nc r="C18" t="inlineStr">
      <is>
        <t xml:space="preserve">Котлеты из мяса птицы с маслом сливочным </t>
      </is>
    </nc>
  </rcc>
  <rrc rId="7007" sId="82" ref="A18:XFD18" action="insertRow"/>
  <rcc rId="7008" sId="82">
    <nc r="C18" t="inlineStr">
      <is>
        <t>Гороховое пюре</t>
      </is>
    </nc>
  </rcc>
  <rcc rId="7009" sId="82">
    <oc r="C20" t="inlineStr">
      <is>
        <t>Компот из урюка</t>
      </is>
    </oc>
    <nc r="C20" t="inlineStr">
      <is>
        <t>Компот из сухофруктов</t>
      </is>
    </nc>
  </rcc>
  <rrc rId="7010" sId="82" ref="A21:XFD21" action="deleteRow">
    <undo index="13" exp="ref" v="1" dr="E21" r="E29" sId="82"/>
    <rfmt sheetId="82" xfDxf="1" sqref="A21:XFD21" start="0" length="0"/>
    <rfmt sheetId="82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2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>
      <nc r="D21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2" dxf="1" numFmtId="4">
      <nc r="E2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11" sId="82" numFmtId="4">
    <oc r="E21">
      <v>89.1</v>
    </oc>
    <nc r="E21">
      <v>89.19</v>
    </nc>
  </rcc>
  <rcc rId="7012" sId="82" numFmtId="4">
    <oc r="E20">
      <v>68.2</v>
    </oc>
    <nc r="E20">
      <v>72</v>
    </nc>
  </rcc>
  <rcc rId="7013" sId="82">
    <nc r="D18" t="inlineStr">
      <is>
        <t>130</t>
      </is>
    </nc>
  </rcc>
  <rcc rId="7014" sId="82">
    <oc r="D19" t="inlineStr">
      <is>
        <t>200</t>
      </is>
    </oc>
    <nc r="D19" t="inlineStr">
      <is>
        <t>70/2</t>
      </is>
    </nc>
  </rcc>
  <rcc rId="7015" sId="82" numFmtId="4">
    <nc r="E18">
      <v>196.94</v>
    </nc>
  </rcc>
  <rcc rId="7016" sId="82" numFmtId="4">
    <oc r="E19">
      <v>290.64</v>
    </oc>
    <nc r="E19">
      <v>167.2</v>
    </nc>
  </rcc>
  <rcc rId="7017" sId="82">
    <oc r="D17" t="inlineStr">
      <is>
        <t>180</t>
      </is>
    </oc>
    <nc r="D17" t="inlineStr">
      <is>
        <t>180/7</t>
      </is>
    </nc>
  </rcc>
  <rcc rId="7018" sId="82" numFmtId="4">
    <oc r="E17">
      <v>106.74</v>
    </oc>
    <nc r="E17">
      <v>198.54</v>
    </nc>
  </rcc>
  <rcc rId="7019" sId="82">
    <oc r="C22" t="inlineStr">
      <is>
        <t>Ряженка</t>
      </is>
    </oc>
    <nc r="C22" t="inlineStr">
      <is>
        <t>Катык</t>
      </is>
    </nc>
  </rcc>
  <rcc rId="7020" sId="82" numFmtId="4">
    <oc r="E22">
      <v>91.8</v>
    </oc>
    <nc r="E22">
      <v>92</v>
    </nc>
  </rcc>
  <rcc rId="7021" sId="82">
    <oc r="C23" t="inlineStr">
      <is>
        <t>Булочка дорожная</t>
      </is>
    </oc>
    <nc r="C23" t="inlineStr">
      <is>
        <t>Сдоба обыкновенная</t>
      </is>
    </nc>
  </rcc>
  <rcc rId="7022" sId="82" numFmtId="4">
    <oc r="E23">
      <v>165.5</v>
    </oc>
    <nc r="E23">
      <v>141</v>
    </nc>
  </rcc>
  <rcc rId="7023" sId="82">
    <oc r="C24" t="inlineStr">
      <is>
        <t>Фрикадельки рыбный отварные</t>
      </is>
    </oc>
    <nc r="C24" t="inlineStr">
      <is>
        <t>Омлет натур</t>
      </is>
    </nc>
  </rcc>
  <rcc rId="7024" sId="82">
    <oc r="D24" t="inlineStr">
      <is>
        <t>80</t>
      </is>
    </oc>
    <nc r="D24" t="inlineStr">
      <is>
        <t>150</t>
      </is>
    </nc>
  </rcc>
  <rcc rId="7025" sId="82" numFmtId="4">
    <oc r="E24">
      <v>88</v>
    </oc>
    <nc r="E24">
      <v>289.66000000000003</v>
    </nc>
  </rcc>
  <rrc rId="7026" sId="82" ref="A25:XFD25" action="deleteRow">
    <undo index="3" exp="ref" v="1" dr="E25" r="E28" sId="82"/>
    <rfmt sheetId="82" xfDxf="1" sqref="A25:XFD25" start="0" length="0"/>
    <rfmt sheetId="82" sqref="B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2" dxf="1">
      <nc r="C25" t="inlineStr">
        <is>
          <t>Картофель запеченнй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>
      <nc r="D25" t="inlineStr">
        <is>
          <t>140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2" dxf="1" numFmtId="4">
      <nc r="E25">
        <v>212.8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27" sId="82">
    <oc r="D26" t="inlineStr">
      <is>
        <t>30</t>
      </is>
    </oc>
    <nc r="D26" t="inlineStr">
      <is>
        <t>35</t>
      </is>
    </nc>
  </rcc>
  <rcc rId="7028" sId="82" numFmtId="4">
    <oc r="E26">
      <v>70.5</v>
    </oc>
    <nc r="E26">
      <v>82.25</v>
    </nc>
  </rcc>
  <rcc rId="7029" sId="82">
    <oc r="E27">
      <f>E27+E26+E25+E24+E23+E22+E21+#REF!+E20+E19+E17+E16+E15+E14+E13+E12</f>
    </oc>
    <nc r="E27">
      <f>E26+E25+E24+E23+E22+E21++E20+E19+E18+E17+E16+E15+E14+E13+E12</f>
    </nc>
  </rcc>
  <rcc rId="7030" sId="82" numFmtId="4">
    <oc r="E25">
      <v>79.38</v>
    </oc>
    <nc r="E25">
      <v>31.38</v>
    </nc>
  </rcc>
  <rcc rId="7031" sId="83" numFmtId="4">
    <oc r="E12">
      <v>223.41</v>
    </oc>
    <nc r="E12">
      <v>214.8</v>
    </nc>
  </rcc>
  <rcc rId="7032" sId="83">
    <oc r="E13">
      <v>42.67</v>
    </oc>
    <nc r="E13">
      <v>74.58</v>
    </nc>
  </rcc>
  <rcc rId="7033" sId="83">
    <oc r="D14" t="inlineStr">
      <is>
        <t>30/5/10</t>
      </is>
    </oc>
    <nc r="D14" t="inlineStr">
      <is>
        <t>30/5</t>
      </is>
    </nc>
  </rcc>
  <rcc rId="7034" sId="83">
    <oc r="C14" t="inlineStr">
      <is>
        <t>Бутер с маслом слив,с повидлом</t>
      </is>
    </oc>
    <nc r="C14" t="inlineStr">
      <is>
        <t>Бутер с маслом слив</t>
      </is>
    </nc>
  </rcc>
  <rcc rId="7035" sId="83" numFmtId="4">
    <oc r="E14">
      <v>119.8</v>
    </oc>
    <nc r="E14">
      <v>111.68</v>
    </nc>
  </rcc>
  <rcc rId="7036" sId="83">
    <oc r="D15" t="inlineStr">
      <is>
        <t>100</t>
      </is>
    </oc>
    <nc r="D15" t="inlineStr">
      <is>
        <t>200</t>
      </is>
    </nc>
  </rcc>
  <rcc rId="7037" sId="83" numFmtId="4">
    <oc r="E15">
      <v>76</v>
    </oc>
    <nc r="E15">
      <v>84.8</v>
    </nc>
  </rcc>
  <rrc rId="7038" sId="83" ref="A19:XFD19" action="insertRow"/>
  <rcc rId="7039" sId="83">
    <oc r="C16" t="inlineStr">
      <is>
        <t>Огурцы свежие порционно</t>
      </is>
    </oc>
    <nc r="C16" t="inlineStr">
      <is>
        <t>Салат из свеклы с яблоками</t>
      </is>
    </nc>
  </rcc>
  <rcc rId="7040" sId="83">
    <oc r="C17" t="inlineStr">
      <is>
        <t>Суп картофельный с пшенной крупой на курином б-не</t>
      </is>
    </oc>
    <nc r="C17" t="inlineStr">
      <is>
        <t>Щи со свежей капустой, с картофелем на бульоне из индейки,  со сметаной</t>
      </is>
    </nc>
  </rcc>
  <rcc rId="7041" sId="83">
    <nc r="C19" t="inlineStr">
      <is>
        <t>Макаронные изделия отварные, с маслом сливочным</t>
      </is>
    </nc>
  </rcc>
  <rcc rId="7042" sId="83">
    <oc r="C18" t="inlineStr">
      <is>
        <t>птица, тушенная с соусе с овощами</t>
      </is>
    </oc>
    <nc r="C18" t="inlineStr">
      <is>
        <t>индейка тушенная с соусе с овощами по татарски</t>
      </is>
    </nc>
  </rcc>
  <rcc rId="7043" sId="83">
    <oc r="C20" t="inlineStr">
      <is>
        <t>Компот из сухофруктов</t>
      </is>
    </oc>
    <nc r="C20" t="inlineStr">
      <is>
        <t>Компот из урюка</t>
      </is>
    </nc>
  </rcc>
  <rcc rId="7044" sId="83">
    <oc r="D16" t="inlineStr">
      <is>
        <t>50</t>
      </is>
    </oc>
    <nc r="D16" t="inlineStr">
      <is>
        <t>60</t>
      </is>
    </nc>
  </rcc>
  <rcc rId="7045" sId="83">
    <oc r="D17" t="inlineStr">
      <is>
        <t>180</t>
      </is>
    </oc>
    <nc r="D17" t="inlineStr">
      <is>
        <t>180/7</t>
      </is>
    </nc>
  </rcc>
  <rcc rId="7046" sId="83">
    <oc r="D18" t="inlineStr">
      <is>
        <t>200</t>
      </is>
    </oc>
    <nc r="D18" t="inlineStr">
      <is>
        <t>40/30</t>
      </is>
    </nc>
  </rcc>
  <rcc rId="7047" sId="83">
    <nc r="D19" t="inlineStr">
      <is>
        <t>130/30</t>
      </is>
    </nc>
  </rcc>
  <rcc rId="7048" sId="83">
    <oc r="D21" t="inlineStr">
      <is>
        <t>25</t>
      </is>
    </oc>
    <nc r="D21" t="inlineStr">
      <is>
        <t>35</t>
      </is>
    </nc>
  </rcc>
  <rcc rId="7049" sId="83" numFmtId="4">
    <oc r="E16">
      <v>6</v>
    </oc>
    <nc r="E16">
      <v>46.02</v>
    </nc>
  </rcc>
  <rcc rId="7050" sId="83" numFmtId="4">
    <oc r="E17">
      <v>61.74</v>
    </oc>
    <nc r="E17">
      <v>70.02</v>
    </nc>
  </rcc>
  <rcc rId="7051" sId="83" numFmtId="4">
    <oc r="E18">
      <v>264</v>
    </oc>
    <nc r="E18">
      <v>150.93</v>
    </nc>
  </rcc>
  <rcc rId="7052" sId="83" numFmtId="4">
    <nc r="E19">
      <v>165.79</v>
    </nc>
  </rcc>
  <rcc rId="7053" sId="83" numFmtId="4">
    <oc r="E21">
      <v>58.75</v>
    </oc>
    <nc r="E21">
      <v>82.25</v>
    </nc>
  </rcc>
  <rcc rId="7054" sId="83" numFmtId="4">
    <oc r="E22">
      <v>89.1</v>
    </oc>
    <nc r="E22">
      <v>89.19</v>
    </nc>
  </rcc>
  <rcc rId="7055" sId="83">
    <oc r="C23" t="inlineStr">
      <is>
        <t>Кефир</t>
      </is>
    </oc>
    <nc r="C23" t="inlineStr">
      <is>
        <t>Напиток ацидоф</t>
      </is>
    </nc>
  </rcc>
  <rcc rId="7056" sId="83" numFmtId="4">
    <oc r="E23">
      <v>102</v>
    </oc>
    <nc r="E23">
      <v>92</v>
    </nc>
  </rcc>
  <rcc rId="7057" sId="83">
    <oc r="C24" t="inlineStr">
      <is>
        <t>Омлет натуральный с сыром</t>
      </is>
    </oc>
    <nc r="C24" t="inlineStr">
      <is>
        <t>Запеканка творожная с молоком сгущенным</t>
      </is>
    </nc>
  </rcc>
  <rcc rId="7058" sId="83">
    <oc r="D24" t="inlineStr">
      <is>
        <t>150</t>
      </is>
    </oc>
    <nc r="D24" t="inlineStr">
      <is>
        <t>130/20</t>
      </is>
    </nc>
  </rcc>
  <rcc rId="7059" sId="83" numFmtId="4">
    <oc r="E24">
      <v>289.66000000000003</v>
    </oc>
    <nc r="E24">
      <v>408.2</v>
    </nc>
  </rcc>
  <rcc rId="7060" sId="83" numFmtId="4">
    <oc r="E20">
      <v>68.180000000000007</v>
    </oc>
    <nc r="E20">
      <v>68.2</v>
    </nc>
  </rcc>
  <rrc rId="7061" sId="83" ref="A26:XFD26" action="deleteRow">
    <undo index="0" exp="ref" v="1" dr="E26" r="E27" sId="83"/>
    <rfmt sheetId="83" xfDxf="1" sqref="A26:XFD26" start="0" length="0"/>
    <rfmt sheetId="83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3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>
      <nc r="D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3" dxf="1" numFmtId="4">
      <nc r="E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7062" sId="83">
    <oc r="E26">
      <f>E26+E25+E24+E23+E22+E21+E20+E18+E17+E16+E15+E14+E13+E12</f>
    </oc>
    <nc r="E26">
      <f>+E25+E24+E23+E22+E21+E20+E19+E18+E17+E16+E15+E14+E13+E12</f>
    </nc>
  </rcc>
  <rcc rId="7063" sId="85">
    <oc r="C12" t="inlineStr">
      <is>
        <t>Суп молочный с вермишелью</t>
      </is>
    </oc>
    <nc r="C12" t="inlineStr">
      <is>
        <t>Каша жидкая молочная гречневая,  с маслом сливочным</t>
      </is>
    </nc>
  </rcc>
  <rcc rId="7064" sId="85">
    <oc r="D12" t="inlineStr">
      <is>
        <t>200</t>
      </is>
    </oc>
    <nc r="D12" t="inlineStr">
      <is>
        <t>180,3</t>
      </is>
    </nc>
  </rcc>
  <rcc rId="7065" sId="85">
    <oc r="C13" t="inlineStr">
      <is>
        <t>какао с молоком</t>
      </is>
    </oc>
    <nc r="C13" t="inlineStr">
      <is>
        <t>Чай без сахара, с мармеладом</t>
      </is>
    </nc>
  </rcc>
  <rcc rId="7066" sId="85">
    <oc r="D13" t="inlineStr">
      <is>
        <t>180</t>
      </is>
    </oc>
    <nc r="D13" t="inlineStr">
      <is>
        <t>180/20</t>
      </is>
    </nc>
  </rcc>
  <rcc rId="7067" sId="85">
    <oc r="E13">
      <v>58.83</v>
    </oc>
    <nc r="E13">
      <v>96.3</v>
    </nc>
  </rcc>
  <rcc rId="7068" sId="85">
    <oc r="D14" t="inlineStr">
      <is>
        <t>30/10/5</t>
      </is>
    </oc>
    <nc r="D14" t="inlineStr">
      <is>
        <t>30/5/5</t>
      </is>
    </nc>
  </rcc>
  <rcc rId="7069" sId="85" numFmtId="4">
    <oc r="E14">
      <v>146.1</v>
    </oc>
    <nc r="E14">
      <v>128.77000000000001</v>
    </nc>
  </rcc>
  <rcc rId="7070" sId="85" xfDxf="1" dxf="1">
    <oc r="C16" t="inlineStr">
      <is>
        <t>Венегрет овощной</t>
      </is>
    </oc>
    <nc r="C16" t="inlineStr">
      <is>
        <t xml:space="preserve">Салат из моркови с сахаром </t>
      </is>
    </nc>
    <ndxf>
      <alignment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071" sId="85" numFmtId="4">
    <oc r="E16">
      <v>75.06</v>
    </oc>
    <nc r="E16">
      <v>31.38</v>
    </nc>
  </rcc>
  <rcc rId="7072" sId="85">
    <oc r="C17" t="inlineStr">
      <is>
        <t>Суп из овощей с мясными фрикадельками,со сметаной</t>
      </is>
    </oc>
    <nc r="C17" t="inlineStr">
      <is>
        <t>Суп гороховый с картофелем, с мясными фрикадельками</t>
      </is>
    </nc>
  </rcc>
  <rcc rId="7073" sId="85">
    <oc r="D17" t="inlineStr">
      <is>
        <t>180/10/7</t>
      </is>
    </oc>
    <nc r="D17" t="inlineStr">
      <is>
        <t>180/10</t>
      </is>
    </nc>
  </rcc>
  <rcc rId="7074" sId="85" numFmtId="4">
    <oc r="E17">
      <v>106.12</v>
    </oc>
    <nc r="E17">
      <v>126.35</v>
    </nc>
  </rcc>
  <rcc rId="7075" sId="85">
    <oc r="C18" t="inlineStr">
      <is>
        <t>Котлеты рубленые из говядины</t>
      </is>
    </oc>
    <nc r="C18" t="inlineStr">
      <is>
        <t>Тефтели мясные</t>
      </is>
    </nc>
  </rcc>
  <rcc rId="7076" sId="85" numFmtId="4">
    <oc r="E18">
      <v>211.06</v>
    </oc>
    <nc r="E18">
      <v>129.44</v>
    </nc>
  </rcc>
  <rcc rId="7077" sId="85">
    <oc r="C19" t="inlineStr">
      <is>
        <t>Каша гречневая рассыпчатая с овощами,с маслом слив</t>
      </is>
    </oc>
    <nc r="C19" t="inlineStr">
      <is>
        <t>Рагу из овощей</t>
      </is>
    </nc>
  </rcc>
  <rcc rId="7078" sId="85">
    <oc r="D19" t="inlineStr">
      <is>
        <t>130/2</t>
      </is>
    </oc>
    <nc r="D19" t="inlineStr">
      <is>
        <t>150</t>
      </is>
    </nc>
  </rcc>
  <rcc rId="7079" sId="85" numFmtId="4">
    <oc r="E19">
      <v>141.96</v>
    </oc>
    <nc r="E19">
      <v>202.86</v>
    </nc>
  </rcc>
  <rcc rId="7080" sId="85">
    <oc r="C20" t="inlineStr">
      <is>
        <t>Компот из свежих яблок</t>
      </is>
    </oc>
    <nc r="C20" t="inlineStr">
      <is>
        <t>Компот из свежих фруктов</t>
      </is>
    </nc>
  </rcc>
  <rcc rId="7081" sId="85" numFmtId="4">
    <oc r="E20">
      <v>55.26</v>
    </oc>
    <nc r="E20">
      <v>39.47</v>
    </nc>
  </rcc>
  <rrc rId="7082" sId="85" ref="A21:XFD21" action="deleteRow">
    <undo index="9" exp="ref" v="1" dr="E21" r="E27" sId="85"/>
    <rfmt sheetId="85" xfDxf="1" sqref="A21:XFD21" start="0" length="0"/>
    <rfmt sheetId="85" sqref="B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5" dxf="1">
      <nc r="C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>
      <nc r="D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5" dxf="1" numFmtId="4">
      <nc r="E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083" sId="85" numFmtId="4">
    <oc r="E21">
      <v>89.1</v>
    </oc>
    <nc r="E21">
      <v>89.19</v>
    </nc>
  </rcc>
  <rcc rId="7084" sId="85">
    <oc r="C22" t="inlineStr">
      <is>
        <t>Ацид.напиток</t>
      </is>
    </oc>
    <nc r="C22" t="inlineStr">
      <is>
        <t>Ряженка</t>
      </is>
    </nc>
  </rcc>
  <rcc rId="7085" sId="85">
    <oc r="C23" t="inlineStr">
      <is>
        <t>Мармелад</t>
      </is>
    </oc>
    <nc r="C23" t="inlineStr">
      <is>
        <t>Сушка</t>
      </is>
    </nc>
  </rcc>
  <rcc rId="7086" sId="85">
    <oc r="D23" t="inlineStr">
      <is>
        <t>10</t>
      </is>
    </oc>
    <nc r="D23" t="inlineStr">
      <is>
        <t>20</t>
      </is>
    </nc>
  </rcc>
  <rcc rId="7087" sId="85" numFmtId="4">
    <oc r="E22">
      <v>91.8</v>
    </oc>
    <nc r="E22">
      <v>92</v>
    </nc>
  </rcc>
  <rcc rId="7088" sId="85" numFmtId="4">
    <oc r="E23">
      <v>83</v>
    </oc>
    <nc r="E23">
      <v>66.2</v>
    </nc>
  </rcc>
  <rcc rId="7089" sId="85">
    <oc r="C24" t="inlineStr">
      <is>
        <t>Элеш с птицей</t>
      </is>
    </oc>
    <nc r="C24" t="inlineStr">
      <is>
        <t xml:space="preserve">Рыба, тушеная с овощами </t>
      </is>
    </nc>
  </rcc>
  <rcc rId="7090" sId="85">
    <oc r="D24" t="inlineStr">
      <is>
        <t>100</t>
      </is>
    </oc>
    <nc r="D24" t="inlineStr">
      <is>
        <t>50/25</t>
      </is>
    </nc>
  </rcc>
  <rcc rId="7091" sId="85" numFmtId="4">
    <oc r="E24">
      <v>245</v>
    </oc>
    <nc r="E24">
      <v>105</v>
    </nc>
  </rcc>
  <rrc rId="7092" sId="85" ref="A25:XFD25" action="insertRow"/>
  <rrc rId="7093" sId="85" ref="A25:XFD25" action="insertRow"/>
  <rcc rId="7094" sId="85">
    <nc r="C25" t="inlineStr">
      <is>
        <t>Пюре картофельное</t>
      </is>
    </nc>
  </rcc>
  <rcc rId="7095" sId="85">
    <nc r="C26" t="inlineStr">
      <is>
        <t>Хлеб пшеничный</t>
      </is>
    </nc>
  </rcc>
  <rcc rId="7096" sId="85">
    <nc r="D25" t="inlineStr">
      <is>
        <t>140</t>
      </is>
    </nc>
  </rcc>
  <rcc rId="7097" sId="85">
    <nc r="D26" t="inlineStr">
      <is>
        <t>35</t>
      </is>
    </nc>
  </rcc>
  <rcc rId="7098" sId="85" numFmtId="4">
    <nc r="E25">
      <v>128.1</v>
    </nc>
  </rcc>
  <rcc rId="7099" sId="85" numFmtId="4">
    <nc r="E26">
      <v>82.25</v>
    </nc>
  </rcc>
  <rcc rId="7100" sId="85">
    <oc r="E28">
      <f>E27+E24+E23+E22+E21+#REF!+E20+E19+E17+E12+E18+E16+E15+E14+E13</f>
    </oc>
    <nc r="E28">
      <f>E27+E26+E25+E24+E23+E22+E21+E20+E19+E17+E12+E18+E16+E15+E14+E13</f>
    </nc>
  </rcc>
  <rcc rId="7101" sId="85" numFmtId="4">
    <oc r="E12">
      <v>120</v>
    </oc>
    <nc r="E12">
      <v>225.9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02" sId="87" ref="A1:A1048576" action="deleteCol">
    <rfmt sheetId="87" xfDxf="1" sqref="A1:A1048576" start="0" length="0"/>
  </rrc>
  <rrc rId="7103" sId="87" ref="A1:A1048576" action="deleteCol">
    <rfmt sheetId="87" xfDxf="1" sqref="A1:A1048576" start="0" length="0"/>
    <rcc rId="0" sId="87">
      <nc r="A1" t="inlineStr">
        <is>
          <t>от 23.12.2023 г.</t>
        </is>
      </nc>
    </rcc>
    <rcc rId="0" sId="87" dxf="1">
      <nc r="A6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7" dxf="1">
      <nc r="A8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7" dxf="1">
      <nc r="A10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7" sqref="A11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1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7" dxf="1">
      <nc r="A13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7" dxf="1">
      <nc r="A14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15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6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7" sqref="A2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7" dxf="1">
      <nc r="A21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7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7" dxf="1">
      <nc r="A23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7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7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04" sId="87" ref="A1:A1048576" action="deleteCol">
    <rfmt sheetId="87" xfDxf="1" sqref="A1:A1048576" start="0" length="0"/>
    <rcc rId="0" sId="87">
      <nc r="A3" t="inlineStr">
        <is>
          <t>6 день</t>
        </is>
      </nc>
    </rcc>
    <rcc rId="0" sId="87" dxf="1">
      <nc r="A6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8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7" sqref="A9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7" s="1" dxf="1">
      <nc r="A10" t="inlineStr">
        <is>
          <t>Каша пшенная мол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Чай с молоком,с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Салат из зеленого горошка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Рассольник Лениноградский,со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Тефтели куриные запеченные в сметанно-томатном соусе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Вермишель отворная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Ряженка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Печенье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Сырники творожные со сгущ молоком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7" sqref="A25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05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</dxf>
    </rfmt>
    <rcc rId="0" sId="87" dxf="1">
      <nc r="A8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>
      <nc r="A10" t="inlineStr">
        <is>
          <t>180/30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>
      <nc r="A12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13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>
      <nc r="A14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>
      <nc r="A15" t="inlineStr">
        <is>
          <t>180/7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6" t="inlineStr">
        <is>
          <t>50/25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7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8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7" dxf="1">
      <nc r="A19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A20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>
      <nc r="A21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2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3" t="inlineStr">
        <is>
          <t>120/30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2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06" sId="87" ref="A1:A1048576" action="deleteCol">
    <rfmt sheetId="87" xfDxf="1" sqref="A1:A1048576" start="0" length="0"/>
    <rfmt sheetId="87" sqref="A6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7" dxf="1">
      <nc r="A8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>
      <nc r="A9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7" s="1" dxf="1" numFmtId="4">
      <nc r="A10">
        <v>208.76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s="1" dxf="1">
      <nc r="A11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s="1" dxf="1" numFmtId="4">
      <nc r="A12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13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14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7" dxf="1" numFmtId="4">
      <nc r="A15">
        <v>88.56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6">
        <v>112.5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7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8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7" dxf="1" numFmtId="4">
      <nc r="A19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A20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7" dxf="1" numFmtId="4">
      <nc r="A21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2">
        <v>90.2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 numFmtId="4">
      <nc r="A23">
        <v>390.4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7" dxf="1" numFmtId="4">
      <nc r="A24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7" dxf="1">
      <nc r="A25">
        <f>A24+A23+A22+A21+A20+A19+A18+A17+A16+A15+A14+A13+A12+A11+A10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07" sId="87">
    <nc r="B1" t="inlineStr">
      <is>
        <t>Согласно контракту</t>
      </is>
    </nc>
  </rcc>
  <rcc rId="7108" sId="87">
    <nc r="B2" t="inlineStr">
      <is>
        <t>№2024.617</t>
      </is>
    </nc>
  </rcc>
  <rcc rId="7109" sId="87">
    <nc r="B3" t="inlineStr">
      <is>
        <t>от 23.12.2023 г.</t>
      </is>
    </nc>
  </rcc>
  <rcc rId="7110" sId="87">
    <nc r="C6" t="inlineStr">
      <is>
        <t>6 день</t>
      </is>
    </nc>
  </rcc>
  <rcc rId="7111" sId="87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12" sId="87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D8" start="0" length="0">
    <dxf>
      <font>
        <b/>
        <sz val="11"/>
        <color theme="1"/>
        <name val="Calibri"/>
        <scheme val="minor"/>
      </font>
    </dxf>
  </rfmt>
  <rfmt sheetId="87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13" sId="87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14" sId="87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15" sId="87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16" sId="87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7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17" sId="87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8" sId="87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19" sId="87" odxf="1" dxf="1">
    <nc r="B12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20" sId="87" odxf="1" s="1" dxf="1">
    <nc r="C12" t="inlineStr">
      <is>
        <t>Каша манная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1" sId="87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22" sId="87" odxf="1" s="1" dxf="1" numFmtId="4">
    <nc r="E12">
      <v>186.3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3" sId="87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4" sId="87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5" sId="87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7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26" sId="87" odxf="1" s="1" dxf="1">
    <nc r="C14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7" sId="87" odxf="1" s="1" dxf="1">
    <nc r="D14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28" sId="87" odxf="1" s="1" dxf="1" numFmtId="4">
    <nc r="E14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29" sId="87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30" sId="87" odxf="1" dxf="1">
    <nc r="C15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1" sId="87" odxf="1" dxf="1">
    <nc r="D15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2" sId="87" odxf="1" dxf="1" numFmtId="4">
    <nc r="E15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133" sId="87" odxf="1" dxf="1">
    <nc r="B16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34" sId="87" odxf="1" dxf="1">
    <nc r="C16" t="inlineStr">
      <is>
        <t>Салат из кукурузы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5" sId="87" odxf="1" dxf="1">
    <nc r="D16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136" sId="87" odxf="1" dxf="1" numFmtId="4">
    <nc r="E16">
      <v>49.65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7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37" sId="87" odxf="1" dxf="1">
    <nc r="C17" t="inlineStr">
      <is>
        <t>Суп вермишелевый с картофелем с куриными фрикадельками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8" sId="87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39" sId="87" odxf="1" dxf="1" numFmtId="4">
    <nc r="E17">
      <v>114.56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0" sId="87" odxf="1" dxf="1">
    <nc r="C18" t="inlineStr">
      <is>
        <t>Голубцы ленивые со сметанно-томатным соусом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1" sId="87" odxf="1" dxf="1">
    <nc r="D18" t="inlineStr">
      <is>
        <t>120/30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2" sId="87" odxf="1" dxf="1" numFmtId="4">
    <nc r="E18">
      <v>201.98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3" sId="87" odxf="1" dxf="1">
    <nc r="C19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4" sId="87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145" sId="87" odxf="1" dxf="1" numFmtId="4">
    <nc r="E19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7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146" sId="87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7" sId="87" odxf="1" dxf="1">
    <nc r="D20" t="inlineStr">
      <is>
        <t>25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148" sId="87" odxf="1" dxf="1" numFmtId="4">
    <nc r="E20">
      <v>58.75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7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149" sId="87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150" sId="87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1" start="0" length="0">
    <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51" sId="87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152" sId="87" odxf="1" dxf="1">
    <nc r="C22" t="inlineStr">
      <is>
        <t>Катык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3" sId="87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54" sId="87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155" sId="87" odxf="1" dxf="1">
    <nc r="C23" t="inlineStr">
      <is>
        <t>Печенье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6" sId="87" odxf="1" dxf="1">
    <nc r="D23" t="inlineStr">
      <is>
        <t>40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57" sId="87" odxf="1" dxf="1" numFmtId="4">
    <nc r="E23">
      <v>166.8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58" sId="87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159" sId="87" odxf="1" dxf="1">
    <nc r="C24" t="inlineStr">
      <is>
        <t>Омлет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0" sId="87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61" sId="87" odxf="1" dxf="1" numFmtId="4">
    <nc r="E24">
      <v>289.66000000000003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7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62" sId="87" odxf="1" dxf="1">
    <nc r="C25" t="inlineStr">
      <is>
        <t>Чай с сахаром,с яблоками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63" sId="87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87" sqref="E25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7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7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164" sId="87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87" sqref="E26" start="0" length="0">
    <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rc rId="7165" sId="87" ref="A20:XFD20" action="deleteRow">
    <undo index="9" exp="ref" v="1" dr="E20" r="E26" sId="87"/>
    <rfmt sheetId="87" xfDxf="1" sqref="A20:XFD20" start="0" length="0"/>
    <rfmt sheetId="87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87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7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7166" sId="87" numFmtId="4">
    <nc r="E20">
      <v>89.19</v>
    </nc>
  </rcc>
  <rrc rId="7167" sId="87" ref="A24:XFD24" action="insertRow"/>
  <rcc rId="7168" sId="87">
    <nc r="C24" t="inlineStr">
      <is>
        <t>Хлеб пшеничный</t>
      </is>
    </nc>
  </rcc>
  <rcc rId="7169" sId="87">
    <nc r="D24" t="inlineStr">
      <is>
        <t>25</t>
      </is>
    </nc>
  </rcc>
  <rcc rId="7170" sId="87" numFmtId="4">
    <nc r="E24">
      <v>58.81</v>
    </nc>
  </rcc>
  <rcc rId="7171" sId="87" numFmtId="4">
    <nc r="E25">
      <v>28.7</v>
    </nc>
  </rcc>
  <rcc rId="7172" sId="87">
    <nc r="E26">
      <f>E25+E24+E23+E22+E21+E20+E19+E18+E17+E16+E15+E14+E13+E12</f>
    </nc>
  </rcc>
  <rcv guid="{7D113E4B-2489-4A93-A066-E9128A217E1E}" action="delete"/>
  <rcv guid="{7D113E4B-2489-4A93-A066-E9128A217E1E}" action="add"/>
  <rsnm rId="7173" sheetId="87" oldName="[меню октябрь  2025.xlsx]27 октября" newName="[меню октябрь  2025.xlsx]24 ноября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174" sId="88" ref="A1:A1048576" action="deleteCol">
    <rfmt sheetId="88" xfDxf="1" sqref="A1:A1048576" start="0" length="0"/>
  </rrc>
  <rrc rId="7175" sId="88" ref="A1:A1048576" action="deleteCol">
    <rfmt sheetId="88" xfDxf="1" sqref="A1:A1048576" start="0" length="0"/>
    <rcc rId="0" sId="88">
      <nc r="A1" t="inlineStr">
        <is>
          <t>Согласно контракту</t>
        </is>
      </nc>
    </rcc>
    <rcc rId="0" sId="88">
      <nc r="A2" t="inlineStr">
        <is>
          <t>№2024.617</t>
        </is>
      </nc>
    </rcc>
    <rcc rId="0" sId="88">
      <nc r="A3" t="inlineStr">
        <is>
          <t>от 23.12.2023 г.</t>
        </is>
      </nc>
    </rcc>
    <rcc rId="0" sId="88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8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8" dxf="1">
      <nc r="A12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8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8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8" dxf="1">
      <nc r="A16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8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8" dxf="1">
      <nc r="A23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8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8" dxf="1">
      <nc r="A25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8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8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176" sId="88" ref="A1:A1048576" action="deleteCol">
    <rfmt sheetId="88" xfDxf="1" sqref="A1:A1048576" start="0" length="0"/>
    <rcc rId="0" sId="88">
      <nc r="A6" t="inlineStr">
        <is>
          <t>7 день</t>
        </is>
      </nc>
    </rcc>
    <rcc rId="0" sId="88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8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8" s="1" dxf="1">
      <nc r="A12" t="inlineStr">
        <is>
          <t>Каша ячневая молочная с маслом слив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Бутерброд с сыром, с маслом слив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Яблоки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Суп картофельный с клецками на б-не из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Гуляш из отварной индейки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Каша перловая рассып с овощами и маслом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Напиток из яблок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Пряник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Омлет натуральный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8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177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</dxf>
    </rfmt>
    <rcc rId="0" sId="88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>
      <nc r="A12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>
      <nc r="A14" t="inlineStr">
        <is>
          <t>30/10/5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>
      <nc r="A16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>
      <nc r="A17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8" t="inlineStr">
        <is>
          <t>40/40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8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4" t="inlineStr">
        <is>
          <t>30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5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26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178" sId="88" ref="A1:A1048576" action="deleteCol">
    <rfmt sheetId="88" xfDxf="1" sqref="A1:A1048576" start="0" length="0"/>
    <rfmt sheetId="88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8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8" s="1" dxf="1" numFmtId="4">
      <nc r="A12">
        <v>223.41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15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16">
        <v>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8" dxf="1" numFmtId="4">
      <nc r="A17">
        <v>120.08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8">
        <v>136.31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19">
        <v>137.68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>
      <nc r="A20" t="inlineStr">
        <is>
          <t>55.26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8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8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8" dxf="1" numFmtId="4">
      <nc r="A23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4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5">
        <v>335.23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8" dxf="1" numFmtId="4">
      <nc r="A26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8" dxf="1" numFmtId="4">
      <nc r="A27">
        <v>1647.01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179" sId="88">
    <nc r="C2" t="inlineStr">
      <is>
        <t>7 день</t>
      </is>
    </nc>
  </rcc>
  <rcc rId="7180" sId="88" odxf="1" dxf="1">
    <nc r="B5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181" sId="88" odxf="1" dxf="1">
    <nc r="C5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D5" start="0" length="0">
    <dxf>
      <font>
        <b/>
        <sz val="11"/>
        <color theme="1"/>
        <name val="Calibri"/>
        <scheme val="minor"/>
      </font>
    </dxf>
  </rfmt>
  <rfmt sheetId="88" sqref="E5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182" sId="88" odxf="1" dxf="1">
    <nc r="B7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183" sId="88" odxf="1" dxf="1">
    <nc r="C7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184" sId="88" odxf="1" dxf="1">
    <nc r="D7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85" sId="88" odxf="1" dxf="1">
    <nc r="E7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8" sqref="C8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186" sId="88" odxf="1" dxf="1">
    <nc r="D8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7" sId="88" odxf="1" dxf="1">
    <nc r="E8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188" sId="88" odxf="1" dxf="1">
    <nc r="B9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189" sId="88" odxf="1" s="1" dxf="1">
    <nc r="C9" t="inlineStr">
      <is>
        <t>Каша ячневая молочная с маслом слив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0" sId="88" odxf="1" s="1" dxf="1">
    <nc r="D9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191" sId="88" odxf="1" s="1" dxf="1" numFmtId="4">
    <nc r="E9">
      <v>214.8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10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2" sId="88" odxf="1" s="1" dxf="1">
    <nc r="C10" t="inlineStr">
      <is>
        <t xml:space="preserve">Кофейный напиток с молоком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3" sId="88" odxf="1" s="1" dxf="1">
    <nc r="D10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4" sId="88" odxf="1" s="1" dxf="1">
    <nc r="E10">
      <v>74.58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1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195" sId="88" odxf="1" s="1" dxf="1">
    <nc r="C11" t="inlineStr">
      <is>
        <t>Бутерброд с маслом слив и сыр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6" sId="88" odxf="1" s="1" dxf="1">
    <nc r="D11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97" sId="88" odxf="1" s="1" dxf="1" numFmtId="4">
    <nc r="E11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198" sId="88" odxf="1" dxf="1">
    <nc r="B12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199" sId="88" odxf="1" dxf="1">
    <nc r="C12" t="inlineStr">
      <is>
        <t>Яблоко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0" sId="88" odxf="1" dxf="1">
    <nc r="D12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1" sId="88" odxf="1" dxf="1" numFmtId="4">
    <nc r="E12">
      <v>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02" sId="88" odxf="1" dxf="1">
    <nc r="B13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03" sId="88" odxf="1" dxf="1">
    <nc r="C13" t="inlineStr">
      <is>
        <t>Салат из квашенной капусты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4" sId="88" odxf="1" dxf="1">
    <nc r="D13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05" sId="88" odxf="1" dxf="1" numFmtId="4">
    <nc r="E13">
      <v>42.85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8" sqref="B14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6" sId="88" odxf="1" dxf="1">
    <nc r="C14" t="inlineStr">
      <is>
        <t>Борщ со свежей капустой с картофелем на курином бульоне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7" sId="88" odxf="1" dxf="1">
    <nc r="D14" t="inlineStr">
      <is>
        <t>180/7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08" sId="88" odxf="1" dxf="1" numFmtId="4">
    <nc r="E14">
      <v>85.97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5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09" sId="88" odxf="1" dxf="1">
    <nc r="C15" t="inlineStr">
      <is>
        <t>Гуляш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0" sId="88" odxf="1" dxf="1">
    <nc r="D15" t="inlineStr">
      <is>
        <t>40/40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1" sId="88" odxf="1" dxf="1" numFmtId="4">
    <nc r="E15">
      <v>123.51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2" sId="88" odxf="1" dxf="1">
    <nc r="C16" t="inlineStr">
      <is>
        <t>Макаронные изделия отварные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3" sId="88" odxf="1" dxf="1">
    <nc r="D16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4" sId="88" odxf="1" dxf="1" numFmtId="4">
    <nc r="E16">
      <v>165.79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5" sId="88" odxf="1" dxf="1">
    <nc r="C17" t="inlineStr">
      <is>
        <t>Компот из свежих яблок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6" sId="88" odxf="1" dxf="1">
    <nc r="D17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17" sId="88" odxf="1" dxf="1" numFmtId="4">
    <nc r="E17">
      <v>103.14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8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18" sId="88" odxf="1" dxf="1">
    <nc r="C18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19" sId="88" odxf="1" dxf="1">
    <nc r="D18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20" sId="88" odxf="1" dxf="1" numFmtId="4">
    <nc r="E18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8" sqref="B19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21" sId="88" odxf="1" dxf="1">
    <nc r="C19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2" sId="88" odxf="1" dxf="1">
    <nc r="D19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3" sId="88" odxf="1" dxf="1" numFmtId="4">
    <nc r="E19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24" sId="88" odxf="1" dxf="1">
    <nc r="B20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25" sId="88" odxf="1" dxf="1">
    <nc r="C20" t="inlineStr">
      <is>
        <t>Напиток ацидоф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6" sId="88" odxf="1" dxf="1">
    <nc r="D20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27" sId="88" odxf="1" dxf="1" numFmtId="4">
    <nc r="E20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228" sId="88" odxf="1" dxf="1">
    <nc r="B21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29" sId="88" odxf="1" dxf="1">
    <nc r="C21" t="inlineStr">
      <is>
        <t>Расстегай с рыбой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0" sId="88" odxf="1" dxf="1">
    <nc r="D21" t="inlineStr">
      <is>
        <t>100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31" sId="88" odxf="1" dxf="1" numFmtId="4">
    <nc r="E21">
      <v>220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8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32" sId="88" odxf="1" dxf="1">
    <nc r="C22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3" sId="88" odxf="1" dxf="1">
    <nc r="D22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34" sId="88" odxf="1" dxf="1" numFmtId="4">
    <nc r="E22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8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88" sqref="C23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D23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88" sqref="E23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88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8" sqref="C24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235" sId="88" odxf="1" dxf="1">
    <nc r="D24" t="inlineStr">
      <is>
        <t>170,64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36" sId="88" odxf="1" dxf="1">
    <nc r="E24">
      <f>E22+E21+E20+E19+E18+E17+E16+E15+E14+E13+E12+E11+E10+E9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237" sId="89" ref="A1:A1048576" action="deleteCol">
    <rfmt sheetId="89" xfDxf="1" sqref="A1:A1048576" start="0" length="0"/>
  </rrc>
  <rrc rId="7238" sId="89" ref="A1:A1048576" action="deleteCol">
    <rfmt sheetId="89" xfDxf="1" sqref="A1:A1048576" start="0" length="0"/>
    <rcc rId="0" sId="89">
      <nc r="A2" t="inlineStr">
        <is>
          <t>Согласно контракту</t>
        </is>
      </nc>
    </rcc>
    <rcc rId="0" sId="89">
      <nc r="A3" t="inlineStr">
        <is>
          <t>№2024.617</t>
        </is>
      </nc>
    </rcc>
    <rcc rId="0" sId="89">
      <nc r="A4" t="inlineStr">
        <is>
          <t>от 23.12.2023 г.</t>
        </is>
      </nc>
    </rcc>
    <rcc rId="0" sId="89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89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89" dxf="1">
      <nc r="A13" t="inlineStr">
        <is>
          <r>
            <t>Завтрак/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иртәнге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89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89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89" dxf="1">
      <nc r="A17" t="inlineStr">
        <is>
          <r>
            <t>Обед/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89" dxf="1">
      <nc r="A24" t="inlineStr">
        <is>
          <r>
            <t>Полдник/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төштән соңгы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89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89" dxf="1">
      <nc r="A26" t="inlineStr">
        <is>
          <r>
            <t>Ужин/</t>
          </r>
          <r>
            <rPr>
              <b/>
              <sz val="11"/>
              <color theme="8" tint="-0.249977111117893"/>
              <rFont val="Calibri"/>
              <family val="2"/>
              <charset val="204"/>
            </rPr>
            <t>кичке аш</t>
          </r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89" sqref="A2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89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89" sqref="A30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239" sId="89" ref="A1:A1048576" action="deleteCol">
    <rfmt sheetId="89" xfDxf="1" sqref="A1:A1048576" start="0" length="0"/>
    <rcc rId="0" sId="89">
      <nc r="A7" t="inlineStr">
        <is>
          <t>8 день</t>
        </is>
      </nc>
    </rcc>
    <rcc rId="0" sId="89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89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89" s="1" dxf="1">
      <nc r="A13" t="inlineStr">
        <is>
          <t>Каша манная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 xml:space="preserve">Какао с молоком 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Бутерброд с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Свежие томаты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Щи со свежей капустой с картофелем, 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Биточки домашние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Пюре гороховое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Компот из изюма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Булочка с сахаром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Рыба тушенная с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Рис отварной рассып-ый с масл слив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Чай с сахаром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89" sqref="A30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240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</dxf>
    </rfmt>
    <rcc rId="0" sId="89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>
      <nc r="A13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16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>
      <nc r="A18" t="inlineStr">
        <is>
          <t>180/11/7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19" t="inlineStr">
        <is>
          <t>70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1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89" dxf="1">
      <nc r="A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>
      <nc r="A23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>
      <nc r="A24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5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27" t="inlineStr">
        <is>
          <t>130/2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89" dxf="1">
      <nc r="A28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29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241" sId="89" ref="A1:A1048576" action="deleteCol">
    <rfmt sheetId="89" xfDxf="1" sqref="A1:A1048576" start="0" length="0"/>
    <rfmt sheetId="89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89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89" s="1" dxf="1" numFmtId="4">
      <nc r="A13">
        <v>199.5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s="1" dxf="1">
      <nc r="A14">
        <v>58.83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16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17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89" dxf="1" numFmtId="4">
      <nc r="A18">
        <v>75.959999999999994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19">
        <v>225.4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0">
        <v>196.94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1">
        <v>62.1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89" dxf="1" numFmtId="4">
      <nc r="A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89" dxf="1" numFmtId="4">
      <nc r="A23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89" dxf="1" numFmtId="4">
      <nc r="A24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5">
        <v>95.67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6">
        <v>245.23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89" dxf="1" numFmtId="4">
      <nc r="A27">
        <v>192.01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bottom style="thin">
            <color indexed="64"/>
          </bottom>
        </border>
      </ndxf>
    </rcc>
    <rcc rId="0" sId="89" dxf="1" numFmtId="4">
      <nc r="A28">
        <v>24.1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 numFmtId="4">
      <nc r="A29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89" dxf="1">
      <nc r="A30">
        <f>A29+A28+A26+A25+A24+A23+A22+A20+A19+A18+A17+A16+A15+A14+A13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242" sId="89">
    <nc r="B2" t="inlineStr">
      <is>
        <t>от 23.12.2023 г.</t>
      </is>
    </nc>
  </rcc>
  <rcc rId="7243" sId="89">
    <nc r="C5" t="inlineStr">
      <is>
        <t>8 день</t>
      </is>
    </nc>
  </rcc>
  <rcc rId="7244" sId="89" odxf="1" dxf="1">
    <nc r="B7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245" sId="89" odxf="1" dxf="1">
    <nc r="C7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D7" start="0" length="0">
    <dxf>
      <font>
        <b/>
        <sz val="11"/>
        <color theme="1"/>
        <name val="Calibri"/>
        <scheme val="minor"/>
      </font>
    </dxf>
  </rfmt>
  <rfmt sheetId="89" sqref="E7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246" sId="89" odxf="1" dxf="1">
    <nc r="B9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247" sId="89" odxf="1" dxf="1">
    <nc r="C9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248" sId="89" odxf="1" dxf="1">
    <nc r="D9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49" sId="89" odxf="1" dxf="1">
    <nc r="E9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89" sqref="C10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250" sId="89" odxf="1" dxf="1">
    <nc r="D10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1" sId="89" odxf="1" dxf="1">
    <nc r="E10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252" sId="89" odxf="1" dxf="1">
    <nc r="B11" t="inlineStr">
      <is>
        <r>
          <t>Завтрак/</t>
        </r>
        <r>
          <rPr>
            <b/>
            <sz val="11"/>
            <color theme="8" tint="-0.249977111117893"/>
            <rFont val="Calibri"/>
            <family val="2"/>
            <charset val="204"/>
          </rPr>
          <t>иртәнге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253" sId="89" odxf="1" s="1" dxf="1">
    <nc r="C11" t="inlineStr">
      <is>
        <t>Каша геркулесовая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4" sId="89" odxf="1" s="1" dxf="1">
    <nc r="D11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55" sId="89" odxf="1" s="1" dxf="1" numFmtId="4">
    <nc r="E11">
      <v>238.71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1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6" sId="89" odxf="1" s="1" dxf="1">
    <nc r="C12" t="inlineStr">
      <is>
        <t>Какао с молоком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7" sId="89" odxf="1" s="1" dxf="1">
    <nc r="D12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58" sId="89" odxf="1" s="1" dxf="1">
    <nc r="E12">
      <v>90.78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59" sId="89" odxf="1" s="1" dxf="1">
    <nc r="C13" t="inlineStr">
      <is>
        <t>Бутерброд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0" sId="89" odxf="1" s="1" dxf="1">
    <nc r="D13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61" sId="89" odxf="1" s="1" dxf="1" numFmtId="4">
    <nc r="E13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62" sId="89" odxf="1" dxf="1">
    <nc r="B14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263" sId="89" odxf="1" dxf="1">
    <nc r="C14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4" sId="89" odxf="1" dxf="1">
    <nc r="D14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5" sId="89" odxf="1" dxf="1" numFmtId="4">
    <nc r="E14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266" sId="89" odxf="1" dxf="1">
    <nc r="B15" t="inlineStr">
      <is>
        <r>
          <t>Обед/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67" sId="89" odxf="1" dxf="1">
    <nc r="C15" t="inlineStr">
      <is>
        <t>Винегрет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8" sId="89" odxf="1" dxf="1">
    <nc r="D15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269" sId="89" odxf="1" dxf="1" numFmtId="4">
    <nc r="E15">
      <v>75.06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89" sqref="B16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0" sId="89" odxf="1" dxf="1">
    <nc r="C16" t="inlineStr">
      <is>
        <t>Щи со свежей капустой с картофелем, со сметаной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1" sId="89" odxf="1" dxf="1">
    <nc r="D16" t="inlineStr">
      <is>
        <t>180/10/7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2" sId="89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3" sId="89" odxf="1" dxf="1">
    <nc r="C17" t="inlineStr">
      <is>
        <t>Тефтели мясные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4" sId="89" odxf="1" dxf="1">
    <nc r="D17" t="inlineStr">
      <is>
        <t>60/20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5" sId="89" odxf="1" dxf="1" numFmtId="4">
    <nc r="E17">
      <v>125.85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6" sId="89" odxf="1" dxf="1">
    <nc r="C18" t="inlineStr">
      <is>
        <t>Каша гречневая рассыпчатая с маслом сливочным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7" sId="89" odxf="1" dxf="1">
    <nc r="D18" t="inlineStr">
      <is>
        <t>130/3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78" sId="89" odxf="1" dxf="1" numFmtId="4">
    <nc r="E18">
      <v>205.27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79" sId="89" odxf="1" dxf="1">
    <nc r="C19" t="inlineStr">
      <is>
        <t>Компот из урюка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0" sId="89" odxf="1" dxf="1">
    <nc r="D19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281" sId="89" odxf="1" dxf="1" numFmtId="4">
    <nc r="E19">
      <v>68.2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89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282" sId="89" odxf="1" dxf="1">
    <nc r="C20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3" sId="89" odxf="1" dxf="1">
    <nc r="D20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284" sId="89" odxf="1" dxf="1" numFmtId="4">
    <nc r="E20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89" sqref="B21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285" sId="89" odxf="1" dxf="1">
    <nc r="C21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6" sId="89" odxf="1" dxf="1">
    <nc r="D21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7" sId="89" odxf="1" dxf="1" numFmtId="4">
    <nc r="E21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288" sId="89" odxf="1" dxf="1">
    <nc r="B22" t="inlineStr">
      <is>
        <r>
          <t>Полдник/</t>
        </r>
        <r>
          <rPr>
            <b/>
            <sz val="11"/>
            <color theme="8" tint="-0.249977111117893"/>
            <rFont val="Calibri"/>
            <family val="2"/>
            <charset val="204"/>
          </rPr>
          <t>төштән соңгы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289" sId="89" odxf="1" dxf="1">
    <nc r="C22" t="inlineStr">
      <is>
        <t>Ряженка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0" sId="89" odxf="1" dxf="1">
    <nc r="D22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1" sId="89" odxf="1" dxf="1" numFmtId="4">
    <nc r="E22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292" sId="89" odxf="1" dxf="1">
    <nc r="C23" t="inlineStr">
      <is>
        <t>Сушки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3" sId="89" odxf="1" dxf="1">
    <nc r="D23" t="inlineStr">
      <is>
        <t>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94" sId="89" odxf="1" dxf="1" numFmtId="4">
    <nc r="E23">
      <v>67.8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295" sId="89" odxf="1" dxf="1">
    <nc r="B24" t="inlineStr">
      <is>
        <r>
          <t>Ужин/</t>
        </r>
        <r>
          <rPr>
            <b/>
            <sz val="11"/>
            <color theme="8" tint="-0.249977111117893"/>
            <rFont val="Calibri"/>
            <family val="2"/>
            <charset val="204"/>
          </rPr>
          <t>кичке аш</t>
        </r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296" sId="89" odxf="1" dxf="1">
    <nc r="C24" t="inlineStr">
      <is>
        <t>Пудинг творожный запеченный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7" sId="89" odxf="1" dxf="1">
    <nc r="D24" t="inlineStr">
      <is>
        <t>130/20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298" sId="89" odxf="1" dxf="1" numFmtId="4">
    <nc r="E24">
      <v>360.2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89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299" sId="89" odxf="1" dxf="1">
    <nc r="C2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0" sId="89" odxf="1" dxf="1">
    <nc r="D25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01" sId="89" odxf="1" dxf="1" numFmtId="4">
    <nc r="E25">
      <v>24.1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89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89" sqref="C26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02" sId="89" odxf="1" dxf="1">
    <nc r="D26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03" sId="89" odxf="1" dxf="1">
    <nc r="E26">
      <f>+E25+E24+E23+E22+E21+E20+E19+E18+E17+E16+E15+E14+E13+E12+E11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04" sId="90" ref="A1:A1048576" action="deleteCol">
    <rfmt sheetId="90" xfDxf="1" sqref="A1:A1048576" start="0" length="0"/>
  </rrc>
  <rrc rId="7305" sId="90" ref="A1:A1048576" action="deleteCol">
    <rfmt sheetId="90" xfDxf="1" sqref="A1:A1048576" start="0" length="0"/>
    <rcc rId="0" sId="90">
      <nc r="A2" t="inlineStr">
        <is>
          <t>Согласно контракту</t>
        </is>
      </nc>
    </rcc>
    <rcc rId="0" sId="90">
      <nc r="A3" t="inlineStr">
        <is>
          <t>№2024.617</t>
        </is>
      </nc>
    </rcc>
    <rcc rId="0" sId="90">
      <nc r="A4" t="inlineStr">
        <is>
          <t>от 23.12.2023 г.</t>
        </is>
      </nc>
    </rcc>
    <rcc rId="0" sId="90" dxf="1">
      <nc r="A9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0" dxf="1">
      <nc r="A11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0" dxf="1">
      <nc r="A13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0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0" dxf="1">
      <nc r="A16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0" dxf="1">
      <nc r="A17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0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0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90" dxf="1">
      <nc r="A24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0" sqref="A2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0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06" sId="90" ref="A1:A1048576" action="deleteCol">
    <rfmt sheetId="90" xfDxf="1" sqref="A1:A1048576" start="0" length="0"/>
    <rcc rId="0" sId="90">
      <nc r="A7" t="inlineStr">
        <is>
          <t>9 день</t>
        </is>
      </nc>
    </rcc>
    <rcc rId="0" sId="90" dxf="1">
      <nc r="A9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11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0" sqref="A12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0" s="1" dxf="1">
      <nc r="A13" t="inlineStr">
        <is>
          <t>Каша пшеничная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Чай с молоком и сахаром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Бутерброд с  маслом сливочным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Яблоко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Салат из свежий капусты с яблоками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суп лапша домашняя на курином б-не, с мясом птицы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Жаркое из птицы по домашнему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Напиток из сухофруктов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кисломолочный напиток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Ватрушка королевская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чай с сахаром и лимоном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90" sqref="A27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07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</dxf>
    </rfmt>
    <rcc rId="0" sId="90" dxf="1">
      <nc r="A11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>
      <nc r="A13" t="inlineStr">
        <is>
          <t>180/3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>
      <nc r="A15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>
      <nc r="A16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>
      <nc r="A17" t="inlineStr">
        <is>
          <t>60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>
      <nc r="A18" t="inlineStr">
        <is>
          <t>180/10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19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0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25" t="inlineStr">
        <is>
          <t>180/6/7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 t="inlineStr">
        <is>
          <t>170,64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08" sId="90" ref="A1:A1048576" action="deleteCol">
    <rfmt sheetId="90" xfDxf="1" sqref="A1:A1048576" start="0" length="0"/>
    <rfmt sheetId="90" sqref="A9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0" dxf="1">
      <nc r="A11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>
      <nc r="A12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0" s="1" dxf="1" numFmtId="4">
      <nc r="A13">
        <v>241.16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s="1" dxf="1">
      <nc r="A14">
        <v>72.7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s="1" dxf="1" numFmtId="4">
      <nc r="A15">
        <v>111.6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0" dxf="1" numFmtId="4">
      <nc r="A16">
        <v>47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17">
        <v>54.06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0" dxf="1" numFmtId="4">
      <nc r="A18">
        <v>114.78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19">
        <v>303.43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0">
        <v>68.180000000000007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0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0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0" dxf="1" numFmtId="4">
      <nc r="A23">
        <v>91.8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4">
        <v>404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0" dxf="1" numFmtId="4">
      <nc r="A25">
        <v>26.48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0" sqref="A26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90" dxf="1">
      <nc r="A27">
        <f>A25+A24+A23+A22+A21+A20+A19+A18+A17+A16+A15+A14+A13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09" sId="90">
    <nc r="B1" t="inlineStr">
      <is>
        <t>Согласно контракту</t>
      </is>
    </nc>
  </rcc>
  <rcc rId="7310" sId="90">
    <nc r="B2" t="inlineStr">
      <is>
        <t>№2024.617</t>
      </is>
    </nc>
  </rcc>
  <rcc rId="7311" sId="90">
    <nc r="B3" t="inlineStr">
      <is>
        <t>от 23.12.2023 г.</t>
      </is>
    </nc>
  </rcc>
  <rcc rId="7312" sId="90">
    <nc r="C6" t="inlineStr">
      <is>
        <t>9 день</t>
      </is>
    </nc>
  </rcc>
  <rcc rId="7313" sId="90" odxf="1" dxf="1">
    <nc r="B8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14" sId="90" odxf="1" dxf="1">
    <nc r="C8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D8" start="0" length="0">
    <dxf>
      <font>
        <b/>
        <sz val="11"/>
        <color theme="1"/>
        <name val="Calibri"/>
        <scheme val="minor"/>
      </font>
    </dxf>
  </rfmt>
  <rfmt sheetId="90" sqref="E8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15" sId="90" odxf="1" dxf="1">
    <nc r="B10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16" sId="90" odxf="1" dxf="1">
    <nc r="C10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17" sId="90" odxf="1" dxf="1">
    <nc r="D10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18" sId="90" odxf="1" dxf="1">
    <nc r="E10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0" sqref="C11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19" sId="90" odxf="1" dxf="1">
    <nc r="D11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0" sId="90" odxf="1" dxf="1">
    <nc r="E11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21" sId="90" odxf="1" dxf="1">
    <nc r="B12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22" sId="90" odxf="1" s="1" dxf="1">
    <nc r="C12" t="inlineStr">
      <is>
        <t>Каша пшенная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3" sId="90" odxf="1" s="1" dxf="1">
    <nc r="D12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24" sId="90" odxf="1" s="1" dxf="1" numFmtId="4">
    <nc r="E12">
      <v>184.24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13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5" sId="90" odxf="1" s="1" dxf="1">
    <nc r="C13" t="inlineStr">
      <is>
        <t>Чай с молоком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6" sId="90" odxf="1" s="1" dxf="1">
    <nc r="D13" t="inlineStr">
      <is>
        <t>180/6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7" sId="90" odxf="1" s="1" dxf="1">
    <nc r="E13">
      <v>75.760000000000005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28" sId="90" odxf="1" s="1" dxf="1">
    <nc r="C14" t="inlineStr">
      <is>
        <t>Бутерброд с  маслом сливочным,с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29" sId="90" odxf="1" s="1" dxf="1">
    <nc r="D14" t="inlineStr">
      <is>
        <t>30/5/5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30" sId="90" odxf="1" s="1" dxf="1" numFmtId="4">
    <nc r="E14">
      <v>128.77000000000001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31" sId="90" odxf="1" dxf="1">
    <nc r="B15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32" sId="90" odxf="1" dxf="1">
    <nc r="C15" t="inlineStr">
      <is>
        <t>Апельсин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3" sId="90" odxf="1" dxf="1">
    <nc r="D15" t="inlineStr">
      <is>
        <t>100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4" sId="90" odxf="1" dxf="1" numFmtId="4">
    <nc r="E15">
      <v>43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35" sId="90" odxf="1" dxf="1">
    <nc r="B16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36" sId="90" odxf="1" dxf="1">
    <nc r="C16" t="inlineStr">
      <is>
        <t>салат из моркови с сахаром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7" sId="90" odxf="1" dxf="1">
    <nc r="D16" t="inlineStr">
      <is>
        <t>60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338" sId="90" odxf="1" dxf="1" numFmtId="4">
    <nc r="E16">
      <v>31.38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0" sqref="B17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39" sId="90" odxf="1" dxf="1">
    <nc r="C17" t="inlineStr">
      <is>
        <t>суп лапша домашняя на курином б-не, с мясом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0" sId="90" odxf="1" dxf="1">
    <nc r="D17" t="inlineStr">
      <is>
        <t>180/10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1" sId="90" odxf="1" dxf="1" numFmtId="4">
    <nc r="E17">
      <v>109.54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2" sId="90" odxf="1" dxf="1">
    <nc r="C18" t="inlineStr">
      <is>
        <t>Пюре картофельное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3" sId="90" odxf="1" dxf="1">
    <nc r="D18" t="inlineStr">
      <is>
        <t>140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4" sId="90" odxf="1" dxf="1" numFmtId="4">
    <nc r="E18">
      <v>128.1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5" sId="90" odxf="1" dxf="1">
    <nc r="C19" t="inlineStr">
      <is>
        <t>Рыба тушеная с овощами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6" sId="90" odxf="1" dxf="1">
    <nc r="D19" t="inlineStr">
      <is>
        <t>50/25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7" sId="90" odxf="1" dxf="1" numFmtId="4">
    <nc r="E19">
      <v>105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48" sId="90" odxf="1" dxf="1">
    <nc r="C20" t="inlineStr">
      <is>
        <t>Напиток из сухофруктов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49" sId="90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350" sId="90" odxf="1" dxf="1" numFmtId="4">
    <nc r="E20">
      <v>71.52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0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351" sId="90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2" sId="90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353" sId="90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0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354" sId="90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5" sId="90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6" sId="90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57" sId="90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358" sId="90" odxf="1" dxf="1">
    <nc r="C23" t="inlineStr">
      <is>
        <t>кисломолочный напиток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59" sId="90" odxf="1" dxf="1">
    <nc r="D23" t="inlineStr">
      <is>
        <t>180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0" sId="90" odxf="1" dxf="1" numFmtId="4">
    <nc r="E23">
      <v>92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7361" sId="90" odxf="1" dxf="1">
    <nc r="B24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362" sId="90" odxf="1" dxf="1">
    <nc r="C24" t="inlineStr">
      <is>
        <t>Вак балиш с рисом и мясом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3" sId="90" odxf="1" dxf="1">
    <nc r="D24" t="inlineStr">
      <is>
        <t>150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64" sId="90" odxf="1" dxf="1" numFmtId="4">
    <nc r="E24">
      <v>234.63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0" sqref="B2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65" sId="90" odxf="1" dxf="1">
    <nc r="C25" t="inlineStr">
      <is>
        <t>чай с сахаром и лимоном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6" sId="90" odxf="1" dxf="1">
    <nc r="D25" t="inlineStr">
      <is>
        <t>180/6/7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67" sId="90" odxf="1" dxf="1" numFmtId="4">
    <nc r="E25">
      <v>26.48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0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fmt sheetId="90" sqref="C26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D26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90" sqref="E26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90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0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368" sId="90" odxf="1" dxf="1">
    <nc r="D27" t="inlineStr">
      <is>
        <t>170,64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369" sId="90" odxf="1" dxf="1">
    <nc r="E27">
      <f>E25+E24+E23+E22+E21+E20+E19+E18+E17+E16+E15+E14+E13+E12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370" sId="91" ref="A1:A1048576" action="deleteCol">
    <rfmt sheetId="91" xfDxf="1" sqref="A1:A1048576" start="0" length="0"/>
  </rrc>
  <rrc rId="7371" sId="91" ref="A1:A1048576" action="deleteCol">
    <rfmt sheetId="91" xfDxf="1" sqref="A1:A1048576" start="0" length="0"/>
    <rcc rId="0" sId="91">
      <nc r="A1" t="inlineStr">
        <is>
          <t>Согласно контракту</t>
        </is>
      </nc>
    </rcc>
    <rcc rId="0" sId="91">
      <nc r="A2" t="inlineStr">
        <is>
          <t>№2024.617</t>
        </is>
      </nc>
    </rcc>
    <rcc rId="0" sId="91">
      <nc r="A3" t="inlineStr">
        <is>
          <t>от 23.12.2023 г.</t>
        </is>
      </nc>
    </rcc>
    <rcc rId="0" sId="91" dxf="1">
      <nc r="A8" t="inlineStr">
        <is>
          <t>Д/сад</t>
        </is>
      </nc>
      <ndxf>
        <font>
          <b/>
          <sz val="11"/>
          <color theme="1"/>
          <name val="Calibri"/>
          <scheme val="minor"/>
        </font>
      </ndxf>
    </rcc>
    <rcc rId="0" sId="91" dxf="1">
      <nc r="A10">
        <v>10</v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91" dxf="1">
      <nc r="A12" t="inlineStr">
        <is>
          <t>Завтрак/иртәнге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top style="medium">
            <color indexed="64"/>
          </top>
        </border>
      </ndxf>
    </rcc>
    <rfmt sheetId="91" sqref="A1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1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91" dxf="1">
      <nc r="A15" t="inlineStr">
        <is>
          <t>09.00</t>
        </is>
      </nc>
      <n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91" dxf="1">
      <nc r="A16" t="inlineStr">
        <is>
          <t>Обед/төшке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fmt sheetId="91" sqref="A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91" dxf="1">
      <nc r="A23" t="inlineStr">
        <is>
          <t>Полдник/төштән соңгы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91" sqref="A2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91" dxf="1">
      <nc r="A25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91" sqref="A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91" sqref="A2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</rrc>
  <rrc rId="7372" sId="91" ref="A1:A1048576" action="deleteCol">
    <rfmt sheetId="91" xfDxf="1" sqref="A1:A1048576" start="0" length="0"/>
    <rcc rId="0" sId="91">
      <nc r="A5" t="inlineStr">
        <is>
          <t>10 день</t>
        </is>
      </nc>
    </rcc>
    <rcc rId="0" sId="91" dxf="1">
      <nc r="A8" t="inlineStr">
        <is>
          <t>МБДОУ "ЦРР-д/с № 22"Алсу"</t>
        </is>
      </nc>
      <ndxf>
        <font>
          <b/>
          <sz val="11"/>
          <color theme="1"/>
          <name val="Calibri"/>
          <scheme val="minor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10" t="inlineStr">
        <is>
          <t>Блюдо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91" sqref="A11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dxf>
    </rfmt>
    <rcc rId="0" sId="91" s="1" dxf="1">
      <nc r="A12" t="inlineStr">
        <is>
          <t>Каша геркулесовая молочная с маслом сливочным</t>
        </is>
      </nc>
      <ndxf>
        <font>
          <sz val="12"/>
          <color auto="1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Кофейный напиток с молоком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Бутербр с маслом слив, с сыром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Сок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Огурцы свежие порционно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Суп картофельный с рисовой крупой с мясными фрик,со сметаной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Котлеты рыбные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Макаронные изделия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Кисель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Хлеб ржаной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Молоко кипяченое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Булочка Российская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Каша гречневая вязкая с мясом и овощами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91" sqref="A28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7373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</dxf>
    </rfmt>
    <rcc rId="0" sId="91" dxf="1">
      <nc r="A10" t="inlineStr">
        <is>
          <t>С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>
      <nc r="A12" t="inlineStr">
        <is>
          <t>180/5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>
      <nc r="A14" t="inlineStr">
        <is>
          <t>30/5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15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>
      <nc r="A16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>
      <nc r="A17" t="inlineStr">
        <is>
          <t>180/10/5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8" t="inlineStr">
        <is>
          <t>70/3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0" t="inlineStr">
        <is>
          <t>180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>
      <nc r="A21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91" dxf="1">
      <nc r="A22" t="inlineStr">
        <is>
          <t>45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>
      <nc r="A23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4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5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26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7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 t="inlineStr">
        <is>
          <t>170,64 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374" sId="91" ref="A1:A1048576" action="deleteCol">
    <rfmt sheetId="91" xfDxf="1" sqref="A1:A1048576" start="0" length="0"/>
    <rfmt sheetId="91" sqref="A8" start="0" length="0">
      <dxf>
        <font>
          <b/>
          <sz val="11"/>
          <color theme="1"/>
          <name val="Calibri"/>
          <scheme val="minor"/>
        </font>
        <numFmt numFmtId="19" formatCode="dd/mm/yyyy"/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91" dxf="1">
      <nc r="A10" t="inlineStr">
        <is>
          <t>до 7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>
      <nc r="A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91" s="1" dxf="1" numFmtId="4">
      <nc r="A12">
        <v>233.1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s="1" dxf="1">
      <nc r="A13">
        <v>42.67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s="1" dxf="1" numFmtId="4">
      <nc r="A14">
        <v>146.1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15">
        <v>76</v>
      </nc>
      <ndxf>
        <numFmt numFmtId="164" formatCode="0.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16">
        <v>11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91" dxf="1" numFmtId="4">
      <nc r="A17">
        <v>79.599999999999994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8">
        <v>144.36000000000001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0">
        <v>75.239999999999995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91" dxf="1" numFmtId="4">
      <nc r="A21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  <rcc rId="0" sId="91" dxf="1" numFmtId="4">
      <nc r="A22">
        <v>89.1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91" dxf="1" numFmtId="4">
      <nc r="A23">
        <v>96.3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4">
        <v>88.5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5">
        <v>268.5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91" dxf="1" numFmtId="4">
      <nc r="A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 numFmtId="4">
      <nc r="A27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91" dxf="1">
      <nc r="A28">
        <f>A27+A26+A25+A24+A23+A22+A21+A20+A19+A18+A17+A16+A15+A14+A13+A12</f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7375" sId="91">
    <nc r="B2" t="inlineStr">
      <is>
        <t>Согласно контракту</t>
      </is>
    </nc>
  </rcc>
  <rcc rId="7376" sId="91">
    <nc r="B3" t="inlineStr">
      <is>
        <t>№2024.617</t>
      </is>
    </nc>
  </rcc>
  <rcc rId="7377" sId="91">
    <nc r="B4" t="inlineStr">
      <is>
        <t>от 23.12.2023 г.</t>
      </is>
    </nc>
  </rcc>
  <rcc rId="7378" sId="91">
    <nc r="C6" t="inlineStr">
      <is>
        <t>10 день</t>
      </is>
    </nc>
  </rcc>
  <rcc rId="7379" sId="91" odxf="1" dxf="1">
    <nc r="B9" t="inlineStr">
      <is>
        <t>Д/сад</t>
      </is>
    </nc>
    <odxf>
      <font>
        <b val="0"/>
        <sz val="11"/>
        <color theme="1"/>
        <name val="Calibri"/>
        <scheme val="minor"/>
      </font>
    </odxf>
    <ndxf>
      <font>
        <b/>
        <sz val="11"/>
        <color theme="1"/>
        <name val="Calibri"/>
        <scheme val="minor"/>
      </font>
    </ndxf>
  </rcc>
  <rcc rId="7380" sId="91" odxf="1" dxf="1">
    <nc r="C9" t="inlineStr">
      <is>
        <t>МБДОУ "ЦРР-д/с № 22"Алсу"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D9" start="0" length="0">
    <dxf>
      <font>
        <b/>
        <sz val="11"/>
        <color theme="1"/>
        <name val="Calibri"/>
        <scheme val="minor"/>
      </font>
    </dxf>
  </rfmt>
  <rfmt sheetId="91" sqref="E9" start="0" length="0">
    <dxf>
      <font>
        <b/>
        <sz val="11"/>
        <color theme="1"/>
        <name val="Calibri"/>
        <scheme val="minor"/>
      </font>
      <numFmt numFmtId="19" formatCode="dd/mm/yyyy"/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7381" sId="91" odxf="1" dxf="1">
    <nc r="B11">
      <v>10</v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7382" sId="91" odxf="1" dxf="1">
    <nc r="C11" t="inlineStr">
      <is>
        <t>Блюдо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7383" sId="91" odxf="1" dxf="1">
    <nc r="D11" t="inlineStr">
      <is>
        <t>С 3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4" sId="91" odxf="1" dxf="1">
    <nc r="E11" t="inlineStr">
      <is>
        <t>до 7 лет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medium">
          <color indexed="64"/>
        </left>
        <top style="medium">
          <color indexed="64"/>
        </top>
      </border>
    </dxf>
  </rfmt>
  <rfmt sheetId="91" sqref="C12" start="0" length="0">
    <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dxf>
  </rfmt>
  <rcc rId="7385" sId="91" odxf="1" dxf="1">
    <nc r="D12" t="inlineStr">
      <is>
        <t>грамм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6" sId="91" odxf="1" dxf="1">
    <nc r="E12" t="inlineStr">
      <is>
        <t>ккал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</border>
    </odxf>
    <ndxf>
      <font>
        <b/>
        <sz val="11"/>
        <color rgb="FF002060"/>
        <name val="Calibri"/>
        <scheme val="minor"/>
      </font>
      <alignment horizontal="center" vertical="top" readingOrder="0"/>
      <border outline="0">
        <left style="thin">
          <color indexed="64"/>
        </left>
        <right style="thin">
          <color indexed="64"/>
        </right>
      </border>
    </ndxf>
  </rcc>
  <rcc rId="7387" sId="91" odxf="1" dxf="1">
    <nc r="B13" t="inlineStr">
      <is>
        <t>Завтрак/иртәнге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top style="medium">
          <color indexed="64"/>
        </top>
      </border>
    </ndxf>
  </rcc>
  <rcc rId="7388" sId="91" odxf="1" s="1" dxf="1">
    <nc r="C13" t="inlineStr">
      <is>
        <t>Каша рисовая молочная с маслом сливочным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89" sId="91" odxf="1" s="1" dxf="1">
    <nc r="D13" t="inlineStr">
      <is>
        <t>180/3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390" sId="91" odxf="1" s="1" dxf="1" numFmtId="4">
    <nc r="E13">
      <v>225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1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1" sId="91" odxf="1" s="1" dxf="1">
    <nc r="C14" t="inlineStr">
      <is>
        <t>Чай с сахаром, с яблоком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left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2" sId="91" odxf="1" s="1" dxf="1">
    <nc r="D14" t="inlineStr">
      <is>
        <t>180/6/10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3" sId="91" odxf="1" s="1" dxf="1">
    <nc r="E14">
      <v>28.7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15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394" sId="91" odxf="1" s="1" dxf="1">
    <nc r="C15" t="inlineStr">
      <is>
        <t>Бутербр с маслом слив, с сыром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5" sId="91" odxf="1" s="1" dxf="1">
    <nc r="D15" t="inlineStr">
      <is>
        <t>30/5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96" sId="91" odxf="1" s="1" dxf="1" numFmtId="4">
    <nc r="E15">
      <v>111.68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odxf>
    <ndxf>
      <font>
        <sz val="12"/>
        <color auto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397" sId="91" odxf="1" dxf="1">
    <nc r="B16" t="inlineStr">
      <is>
        <t>09.00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7398" sId="91" odxf="1" dxf="1">
    <nc r="C16" t="inlineStr">
      <is>
        <t>Сок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399" sId="91" odxf="1" dxf="1">
    <nc r="D16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0" sId="91" odxf="1" dxf="1" numFmtId="4">
    <nc r="E16">
      <v>84.8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164" formatCode="0.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0"/>
    </ndxf>
  </rcc>
  <rcc rId="7401" sId="91" odxf="1" dxf="1">
    <nc r="B17" t="inlineStr">
      <is>
        <t>Обед/төшке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02" sId="91" odxf="1" dxf="1">
    <nc r="C17" t="inlineStr">
      <is>
        <t>Салат из зеленого горошка к/с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3" sId="91" odxf="1" dxf="1">
    <nc r="D17" t="inlineStr">
      <is>
        <t>50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cc rId="7404" sId="91" odxf="1" dxf="1" numFmtId="4">
    <nc r="E17">
      <v>41.8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/>
    </ndxf>
  </rcc>
  <rfmt sheetId="91" sqref="B18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5" sId="91" odxf="1" dxf="1">
    <nc r="C18" t="inlineStr">
      <is>
        <t>Суп картофельный с пшенной крупой на курином бульоне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6" sId="91" odxf="1" dxf="1">
    <nc r="D18" t="inlineStr">
      <is>
        <t>180/10/5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7" sId="91" odxf="1" dxf="1" numFmtId="4">
    <nc r="E18">
      <v>51.45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19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08" sId="91" odxf="1" dxf="1">
    <nc r="C19" t="inlineStr">
      <is>
        <t>Жаркое по - домашнему из отварной птицы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09" sId="91" odxf="1" dxf="1">
    <nc r="D19" t="inlineStr">
      <is>
        <t>200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0" sId="91" odxf="1" dxf="1" numFmtId="4">
    <nc r="E19">
      <v>236.2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0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1" sId="91" odxf="1" dxf="1">
    <nc r="C20" t="inlineStr">
      <is>
        <t>Компот из фруктов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2" sId="91" odxf="1" dxf="1">
    <nc r="D20" t="inlineStr">
      <is>
        <t>180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7413" sId="91" odxf="1" dxf="1" numFmtId="4">
    <nc r="E20">
      <v>39.47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91" sqref="B21" start="0" length="0">
    <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dxf>
  </rfmt>
  <rcc rId="7414" sId="91" odxf="1" dxf="1">
    <nc r="C21" t="inlineStr">
      <is>
        <t>хлеб пшеничный</t>
      </is>
    </nc>
    <odxf>
      <alignment vertical="bottom" wrapText="0" readingOrder="0"/>
      <border outline="0">
        <left/>
        <right/>
        <top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5" sId="91" odxf="1" dxf="1">
    <nc r="D21" t="inlineStr">
      <is>
        <t>30</t>
      </is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  <protection locked="0"/>
    </ndxf>
  </rcc>
  <rcc rId="7416" sId="91" odxf="1" dxf="1" numFmtId="4">
    <nc r="E21">
      <v>70.569999999999993</v>
    </nc>
    <odxf>
      <numFmt numFmtId="0" formatCode="General"/>
      <alignment horizontal="general" vertical="bottom" readingOrder="0"/>
      <border outline="0">
        <left/>
        <right/>
        <top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  <protection locked="0"/>
    </ndxf>
  </rcc>
  <rfmt sheetId="91" sqref="B22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cc rId="7417" sId="91" odxf="1" dxf="1">
    <nc r="C22" t="inlineStr">
      <is>
        <t>Хлеб ржаной</t>
      </is>
    </nc>
    <odxf>
      <alignment vertical="bottom" wrapText="0" readingOrder="0"/>
      <border outline="0">
        <left/>
        <right/>
        <top/>
        <bottom/>
      </border>
      <protection locked="1"/>
    </odxf>
    <n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8" sId="91" odxf="1" dxf="1">
    <nc r="D22" t="inlineStr">
      <is>
        <t>45</t>
      </is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19" sId="91" odxf="1" dxf="1" numFmtId="4">
    <nc r="E22">
      <v>89.19</v>
    </nc>
    <odxf>
      <numFmt numFmtId="0" formatCode="General"/>
      <alignment horizontal="general" vertical="bottom" readingOrder="0"/>
      <border outline="0">
        <left/>
        <right/>
        <top/>
        <bottom/>
      </border>
      <protection locked="1"/>
    </odxf>
    <ndxf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20" sId="91" odxf="1" dxf="1">
    <nc r="B23" t="inlineStr">
      <is>
        <t>Полдник/төштән соңгы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  <right/>
        <top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421" sId="91" odxf="1" dxf="1">
    <nc r="C23" t="inlineStr">
      <is>
        <t>Кефир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2" sId="91" odxf="1" dxf="1">
    <nc r="D23" t="inlineStr">
      <is>
        <t>185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3" sId="91" odxf="1" dxf="1" numFmtId="4">
    <nc r="E23">
      <v>90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4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</rfmt>
  <rcc rId="7424" sId="91" odxf="1" dxf="1">
    <nc r="C24" t="inlineStr">
      <is>
        <t>Пряники</t>
      </is>
    </nc>
    <odxf>
      <font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sz val="12"/>
        <color theme="1"/>
        <name val="Calibri"/>
        <scheme val="minor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5" sId="91" odxf="1" dxf="1">
    <nc r="D24" t="inlineStr">
      <is>
        <t>35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26" sId="91" odxf="1" dxf="1" numFmtId="4">
    <nc r="E24">
      <v>128.1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12"/>
        <color theme="1"/>
        <name val="Calibri"/>
        <scheme val="minor"/>
      </font>
      <numFmt numFmtId="2" formatCode="0.00"/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7427" sId="91" odxf="1" dxf="1">
    <nc r="B25" t="inlineStr">
      <is>
        <t>Ужин/кичке аш</t>
      </is>
    </nc>
    <odxf>
      <font>
        <b val="0"/>
        <sz val="11"/>
        <color theme="1"/>
        <name val="Calibri"/>
        <scheme val="minor"/>
      </font>
      <alignment vertical="bottom" wrapText="0" readingOrder="0"/>
      <border outline="0">
        <left/>
      </border>
    </odxf>
    <ndxf>
      <font>
        <b/>
        <sz val="11"/>
        <color rgb="FFFF0000"/>
        <name val="Calibri"/>
        <scheme val="minor"/>
      </font>
      <alignment vertical="top" wrapText="1" readingOrder="0"/>
      <border outline="0">
        <left style="medium">
          <color indexed="64"/>
        </left>
      </border>
    </ndxf>
  </rcc>
  <rcc rId="7428" sId="91" odxf="1" dxf="1">
    <nc r="C25" t="inlineStr">
      <is>
        <t>Сырники из творога с повидлом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center" wrapText="1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29" sId="91" odxf="1" dxf="1">
    <nc r="D25" t="inlineStr">
      <is>
        <t>120/30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7430" sId="91" odxf="1" dxf="1" numFmtId="4">
    <nc r="E25">
      <v>379.8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fmt sheetId="91" sqref="B26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</border>
    </dxf>
  </rfmt>
  <rcc rId="7431" sId="91" odxf="1" dxf="1">
    <nc r="C26" t="inlineStr">
      <is>
        <t>Напиток из шиповника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2" sId="91" odxf="1" dxf="1">
    <nc r="D26" t="inlineStr">
      <is>
        <t>180/6</t>
      </is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433" sId="91" odxf="1" dxf="1" numFmtId="4">
    <nc r="E26">
      <v>31.38</v>
    </nc>
    <odxf>
      <font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</odxf>
    <n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91" sqref="B27" start="0" length="0">
    <dxf>
      <font>
        <b/>
        <sz val="11"/>
        <color rgb="FFFF0000"/>
        <name val="Calibri"/>
        <scheme val="minor"/>
      </font>
      <border outline="0">
        <left style="medium">
          <color indexed="64"/>
        </left>
        <bottom style="medium">
          <color indexed="64"/>
        </bottom>
      </border>
    </dxf>
  </rfmt>
  <rfmt sheetId="91" sqref="C27" start="0" length="0">
    <dxf>
      <alignment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cc rId="7434" sId="91" odxf="1" dxf="1">
    <nc r="D27" t="inlineStr">
      <is>
        <t>170,64  руб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cc rId="7435" sId="91" odxf="1" dxf="1">
    <nc r="E27">
      <f>E26+E25+E24+E23+E22+E21+E20+E19+E18+E17+E16+E15+E14+E13</f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wrapText="0" readingOrder="0"/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rc rId="7436" sId="69" ref="A20:XFD20" action="deleteRow">
    <undo index="9" exp="ref" v="1" dr="E20" r="E26" sId="69"/>
    <rfmt sheetId="69" xfDxf="1" sqref="A20:XFD20" start="0" length="0"/>
    <rfmt sheetId="69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69" dxf="1">
      <nc r="C20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>
      <nc r="D20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69" dxf="1" numFmtId="4">
      <nc r="E20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rc rId="7437" sId="69" ref="A24:XFD24" action="insertRow"/>
  <rcc rId="7438" sId="69">
    <nc r="C24" t="inlineStr">
      <is>
        <t>Хлеб пшеничный</t>
      </is>
    </nc>
  </rcc>
  <rcc rId="7439" sId="69">
    <nc r="D24" t="inlineStr">
      <is>
        <t>25</t>
      </is>
    </nc>
  </rcc>
  <rcc rId="7440" sId="69" numFmtId="4">
    <nc r="E24">
      <v>58.81</v>
    </nc>
  </rcc>
  <rcc rId="7441" sId="69">
    <oc r="E26">
      <f>E25+E23+E22+E21+E20+#REF!+E19+E18+E17+E16+E15+E14+E13+E12</f>
    </oc>
    <nc r="E26">
      <f>E25+E24+E23+E22+E21+E20+E19+E18+E17+E16+E15+E14+E13+E12</f>
    </nc>
  </rcc>
  <rcc rId="7442" sId="69" numFmtId="4">
    <oc r="E20">
      <v>89.1</v>
    </oc>
    <nc r="E20">
      <v>89.19</v>
    </nc>
  </rcc>
  <rcc rId="7443" sId="69" numFmtId="4">
    <oc r="E25">
      <v>79.38</v>
    </oc>
    <nc r="E25">
      <v>28.7</v>
    </nc>
  </rcc>
  <rcv guid="{7D113E4B-2489-4A93-A066-E9128A217E1E}" action="delete"/>
  <rcv guid="{7D113E4B-2489-4A93-A066-E9128A217E1E}" action="add"/>
  <rsnm rId="7444" sheetId="88" oldName="[меню октябрь  2025.xlsx]28 октября" newName="[меню октябрь  2025.xlsx]25 ноября"/>
  <rsnm rId="7445" sheetId="89" oldName="[меню октябрь  2025.xlsx]29 октября" newName="[меню октябрь  2025.xlsx]26 ноября"/>
  <rsnm rId="7446" sheetId="90" oldName="[меню октябрь  2025.xlsx]30 октября" newName="[меню октябрь  2025.xlsx]27 ноября"/>
  <rsnm rId="7447" sheetId="91" oldName="[меню октябрь  2025.xlsx]31 октября" newName="[меню октябрь  2025.xlsx]28 ноября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0737130-2426-4393-A7CC-EE4F1727E43A}" name="Пользователь" id="-1701985780" dateTime="2025-09-26T10:22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78322C7-86C9-4F38-A4A6-4930746DC6B8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C78322C7-86C9-4F38-A4A6-4930746DC6B8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78322C7-86C9-4F38-A4A6-4930746DC6B8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78322C7-86C9-4F38-A4A6-4930746DC6B8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78322C7-86C9-4F38-A4A6-4930746DC6B8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78322C7-86C9-4F38-A4A6-4930746DC6B8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78322C7-86C9-4F38-A4A6-4930746DC6B8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78322C7-86C9-4F38-A4A6-4930746DC6B8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C78322C7-86C9-4F38-A4A6-4930746DC6B8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78322C7-86C9-4F38-A4A6-4930746DC6B8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78322C7-86C9-4F38-A4A6-4930746DC6B8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C78322C7-86C9-4F38-A4A6-4930746DC6B8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C78322C7-86C9-4F38-A4A6-4930746DC6B8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C78322C7-86C9-4F38-A4A6-4930746DC6B8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C78322C7-86C9-4F38-A4A6-4930746DC6B8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E16" sqref="E16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199</v>
      </c>
      <c r="E17" s="45">
        <v>87.64</v>
      </c>
    </row>
    <row r="18" spans="2:5" ht="42.75" customHeight="1" x14ac:dyDescent="0.25">
      <c r="B18" s="5"/>
      <c r="C18" s="40" t="s">
        <v>200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231</v>
      </c>
      <c r="E27" s="50">
        <f>E26+E25+E12+E24+E23+E22+E21+E20+E19+E17+E18+E16+E15+E14+E13</f>
        <v>1740.36</v>
      </c>
    </row>
  </sheetData>
  <customSheetViews>
    <customSheetView guid="{C78322C7-86C9-4F38-A4A6-4930746DC6B8}" state="hidden">
      <selection activeCell="E16" sqref="E16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state="hidden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3" workbookViewId="0">
      <selection activeCell="E29" sqref="E2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228</v>
      </c>
      <c r="D17" s="37" t="s">
        <v>53</v>
      </c>
      <c r="E17" s="44" t="s">
        <v>229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218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64">
        <v>1770.11</v>
      </c>
    </row>
  </sheetData>
  <customSheetViews>
    <customSheetView guid="{C78322C7-86C9-4F38-A4A6-4930746DC6B8}" state="hidden" topLeftCell="A3">
      <selection activeCell="E29" sqref="E2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state="hidden" topLeftCell="A3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2" sqref="A2:E2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233</v>
      </c>
      <c r="E27" s="50">
        <f>E26+E25+E24+E23+E22+E21+E20+E19+E18+E17+E16+E15+E14+E13</f>
        <v>1531.71</v>
      </c>
    </row>
  </sheetData>
  <customSheetViews>
    <customSheetView guid="{C78322C7-86C9-4F38-A4A6-4930746DC6B8}" state="hidden">
      <selection activeCell="E2" sqref="A2:E27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state="hidden">
      <selection activeCell="E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E27+E26+E25+E24+E23+E22+E21+E20+E18+E13+E19+E17+E16+E15+E14</f>
        <v>1555.5199999999998</v>
      </c>
    </row>
  </sheetData>
  <customSheetViews>
    <customSheetView guid="{C78322C7-86C9-4F38-A4A6-4930746DC6B8}" state="hidden">
      <selection activeCell="A2" sqref="A2:E2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 state="hidden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4" sqref="A4:E2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223</v>
      </c>
      <c r="D13" s="30" t="s">
        <v>224</v>
      </c>
      <c r="E13" s="26">
        <v>208.76</v>
      </c>
    </row>
    <row r="14" spans="2:5" ht="15.75" x14ac:dyDescent="0.25">
      <c r="B14" s="2"/>
      <c r="C14" s="27" t="s">
        <v>225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191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198</v>
      </c>
      <c r="D18" s="41" t="s">
        <v>199</v>
      </c>
      <c r="E18" s="45">
        <v>88.56</v>
      </c>
    </row>
    <row r="19" spans="2:5" ht="52.15" customHeight="1" x14ac:dyDescent="0.25">
      <c r="B19" s="5"/>
      <c r="C19" s="40" t="s">
        <v>200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226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227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1712.6899999999998</v>
      </c>
    </row>
  </sheetData>
  <customSheetViews>
    <customSheetView guid="{C78322C7-86C9-4F38-A4A6-4930746DC6B8}" state="hidden">
      <selection activeCell="A4" sqref="A4:E28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 state="hidden">
      <selection activeCell="A4" sqref="A4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A2" sqref="A2: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201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247</v>
      </c>
      <c r="D17" s="37" t="s">
        <v>35</v>
      </c>
      <c r="E17" s="44">
        <v>6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236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237</v>
      </c>
      <c r="D21" s="41" t="s">
        <v>16</v>
      </c>
      <c r="E21" s="45" t="s">
        <v>238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239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230</v>
      </c>
      <c r="E28" s="50">
        <v>1647.01</v>
      </c>
    </row>
  </sheetData>
  <customSheetViews>
    <customSheetView guid="{C78322C7-86C9-4F38-A4A6-4930746DC6B8}" state="hidden">
      <selection activeCell="A2" sqref="A2:E28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 state="hidden">
      <selection activeCell="A2" sqref="A2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246</v>
      </c>
      <c r="D17" s="37" t="s">
        <v>35</v>
      </c>
      <c r="E17" s="44">
        <v>11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240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205</v>
      </c>
      <c r="E25" s="48">
        <v>95.67</v>
      </c>
    </row>
    <row r="26" spans="2:5" ht="40.15" customHeight="1" x14ac:dyDescent="0.25">
      <c r="B26" s="5" t="s">
        <v>79</v>
      </c>
      <c r="C26" s="20" t="s">
        <v>206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241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230</v>
      </c>
      <c r="E30" s="50">
        <f>E29+E28+E26+E25+E24+E23+E22+E20+E19+E18+E17+E16+E15+E14+E13</f>
        <v>1634.8799999999999</v>
      </c>
    </row>
  </sheetData>
  <customSheetViews>
    <customSheetView guid="{C78322C7-86C9-4F38-A4A6-4930746DC6B8}" state="hidden">
      <selection sqref="A1:E30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state="hidden">
      <selection sqref="A1: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242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248</v>
      </c>
      <c r="D17" s="37" t="s">
        <v>35</v>
      </c>
      <c r="E17" s="44">
        <v>54.06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1683.04</v>
      </c>
    </row>
  </sheetData>
  <customSheetViews>
    <customSheetView guid="{C78322C7-86C9-4F38-A4A6-4930746DC6B8}" state="hidden">
      <selection sqref="A1:E2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state="hidden">
      <selection sqref="A1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247</v>
      </c>
      <c r="D17" s="37" t="s">
        <v>53</v>
      </c>
      <c r="E17" s="44">
        <v>11</v>
      </c>
    </row>
    <row r="18" spans="2:5" ht="52.15" customHeight="1" x14ac:dyDescent="0.25">
      <c r="B18" s="5"/>
      <c r="C18" s="40" t="s">
        <v>243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244</v>
      </c>
      <c r="D25" s="39" t="s">
        <v>205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245</v>
      </c>
      <c r="E29" s="50">
        <f>E28+E27+E26+E25+E24+E23+E22+E21+E20+E19+E18+E17+E16+E15+E14+E13</f>
        <v>1722.3799999999997</v>
      </c>
    </row>
  </sheetData>
  <customSheetViews>
    <customSheetView guid="{C78322C7-86C9-4F38-A4A6-4930746DC6B8}" state="hidden">
      <selection activeCell="A2" sqref="A2:E31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315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252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1629.8999999999999</v>
      </c>
    </row>
  </sheetData>
  <customSheetViews>
    <customSheetView guid="{C78322C7-86C9-4F38-A4A6-4930746DC6B8}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 topLeftCell="A13">
      <selection activeCell="C42" sqref="C4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5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315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249</v>
      </c>
      <c r="D17" s="37" t="s">
        <v>53</v>
      </c>
      <c r="E17" s="44">
        <v>54.06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230</v>
      </c>
      <c r="E29" s="50">
        <f>E28+E27+E26+E25+E24+E23+E22+E21+E20+E19+E18+E17+E16+E15+E14+E13</f>
        <v>1781.32</v>
      </c>
    </row>
  </sheetData>
  <customSheetViews>
    <customSheetView guid="{C78322C7-86C9-4F38-A4A6-4930746DC6B8}" topLeftCell="A5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topLeftCell="A5">
      <selection activeCell="E18" sqref="E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3" max="3" width="22.7109375" customWidth="1"/>
    <col min="4" max="4" width="26.5703125" customWidth="1"/>
    <col min="5" max="5" width="13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193</v>
      </c>
      <c r="D12" s="30" t="s">
        <v>115</v>
      </c>
      <c r="E12" s="26">
        <v>120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176</v>
      </c>
      <c r="D16" s="37" t="s">
        <v>35</v>
      </c>
      <c r="E16" s="44">
        <v>75.06</v>
      </c>
    </row>
    <row r="17" spans="2:5" ht="60" x14ac:dyDescent="0.25">
      <c r="B17" s="5"/>
      <c r="C17" s="40" t="s">
        <v>194</v>
      </c>
      <c r="D17" s="41" t="s">
        <v>149</v>
      </c>
      <c r="E17" s="45">
        <v>106.12</v>
      </c>
    </row>
    <row r="18" spans="2:5" ht="30" x14ac:dyDescent="0.25">
      <c r="B18" s="5"/>
      <c r="C18" s="40" t="s">
        <v>177</v>
      </c>
      <c r="D18" s="41" t="s">
        <v>69</v>
      </c>
      <c r="E18" s="45">
        <v>211.06</v>
      </c>
    </row>
    <row r="19" spans="2:5" ht="60" x14ac:dyDescent="0.25">
      <c r="B19" s="5"/>
      <c r="C19" s="40" t="s">
        <v>195</v>
      </c>
      <c r="D19" s="41" t="s">
        <v>168</v>
      </c>
      <c r="E19" s="45">
        <v>141.96</v>
      </c>
    </row>
    <row r="20" spans="2:5" ht="30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250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196</v>
      </c>
      <c r="D24" s="39" t="s">
        <v>83</v>
      </c>
      <c r="E24" s="48">
        <v>83</v>
      </c>
    </row>
    <row r="25" spans="2:5" ht="30" x14ac:dyDescent="0.25">
      <c r="B25" s="5" t="s">
        <v>79</v>
      </c>
      <c r="C25" s="20" t="s">
        <v>197</v>
      </c>
      <c r="D25" s="32" t="s">
        <v>44</v>
      </c>
      <c r="E25" s="21">
        <v>245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E26+E25+E24+E23+E22+E21+E20+E19+E17+E12+E18+E16+E15+E14+E13</f>
        <v>1555.5199999999998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8" sqref="C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30" x14ac:dyDescent="0.25">
      <c r="B17" s="5"/>
      <c r="C17" s="40" t="s">
        <v>254</v>
      </c>
      <c r="D17" s="41" t="s">
        <v>55</v>
      </c>
      <c r="E17" s="45">
        <v>114.56</v>
      </c>
    </row>
    <row r="18" spans="2:5" ht="30" x14ac:dyDescent="0.25">
      <c r="B18" s="5"/>
      <c r="C18" s="40" t="s">
        <v>185</v>
      </c>
      <c r="D18" s="41" t="s">
        <v>106</v>
      </c>
      <c r="E18" s="45">
        <v>201.98</v>
      </c>
    </row>
    <row r="19" spans="2:5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6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30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15.7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 t="s">
        <v>315</v>
      </c>
    </row>
  </sheetData>
  <customSheetViews>
    <customSheetView guid="{C78322C7-86C9-4F38-A4A6-4930746DC6B8}" topLeftCell="A4">
      <selection activeCell="C8" sqref="C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topLeftCell="A16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201</v>
      </c>
      <c r="D12" s="30" t="s">
        <v>48</v>
      </c>
      <c r="E12" s="26">
        <v>214.8</v>
      </c>
    </row>
    <row r="13" spans="2:5" ht="15.75" x14ac:dyDescent="0.25">
      <c r="B13" s="2"/>
      <c r="C13" s="27" t="s">
        <v>81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202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84</v>
      </c>
      <c r="D16" s="37" t="s">
        <v>53</v>
      </c>
      <c r="E16" s="44">
        <v>42.85</v>
      </c>
    </row>
    <row r="17" spans="2:5" ht="45" x14ac:dyDescent="0.25">
      <c r="B17" s="5"/>
      <c r="C17" s="40" t="s">
        <v>257</v>
      </c>
      <c r="D17" s="41" t="s">
        <v>199</v>
      </c>
      <c r="E17" s="45">
        <v>85.97</v>
      </c>
    </row>
    <row r="18" spans="2:5" x14ac:dyDescent="0.25">
      <c r="B18" s="5"/>
      <c r="C18" s="40" t="s">
        <v>258</v>
      </c>
      <c r="D18" s="41" t="s">
        <v>87</v>
      </c>
      <c r="E18" s="45">
        <v>123.51</v>
      </c>
    </row>
    <row r="19" spans="2:5" ht="30" x14ac:dyDescent="0.25">
      <c r="B19" s="5"/>
      <c r="C19" s="40" t="s">
        <v>259</v>
      </c>
      <c r="D19" s="41" t="s">
        <v>95</v>
      </c>
      <c r="E19" s="45">
        <v>165.79</v>
      </c>
    </row>
    <row r="20" spans="2:5" x14ac:dyDescent="0.25">
      <c r="B20" s="5"/>
      <c r="C20" s="40" t="s">
        <v>152</v>
      </c>
      <c r="D20" s="41" t="s">
        <v>16</v>
      </c>
      <c r="E20" s="45">
        <v>103.14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.75" thickBot="1" x14ac:dyDescent="0.3">
      <c r="B23" s="6" t="s">
        <v>78</v>
      </c>
      <c r="C23" s="20" t="s">
        <v>260</v>
      </c>
      <c r="D23" s="32" t="s">
        <v>16</v>
      </c>
      <c r="E23" s="21">
        <v>92</v>
      </c>
    </row>
    <row r="24" spans="2:5" ht="30" x14ac:dyDescent="0.25">
      <c r="B24" s="5" t="s">
        <v>79</v>
      </c>
      <c r="C24" s="20" t="s">
        <v>166</v>
      </c>
      <c r="D24" s="32" t="s">
        <v>44</v>
      </c>
      <c r="E24" s="21">
        <v>220</v>
      </c>
    </row>
    <row r="25" spans="2:5" ht="15.75" x14ac:dyDescent="0.25">
      <c r="B25" s="2"/>
      <c r="C25" s="24" t="s">
        <v>28</v>
      </c>
      <c r="D25" s="33" t="s">
        <v>13</v>
      </c>
      <c r="E25" s="23">
        <v>31.38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231</v>
      </c>
      <c r="E27" s="50">
        <f>E25+E24+E23+E22+E21+E20+E19+E18+E17+E16+E15+E14+E13+E12</f>
        <v>1489.5499999999997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>
      <selection activeCell="A5" sqref="A5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C6" sqref="C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315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25</v>
      </c>
      <c r="D10" s="30" t="s">
        <v>48</v>
      </c>
      <c r="E10" s="26">
        <v>238.71</v>
      </c>
    </row>
    <row r="11" spans="2:5" ht="15.75" x14ac:dyDescent="0.25">
      <c r="B11" s="2"/>
      <c r="C11" s="27" t="s">
        <v>209</v>
      </c>
      <c r="D11" s="31" t="s">
        <v>13</v>
      </c>
      <c r="E11" s="28">
        <v>90.78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111.68</v>
      </c>
    </row>
    <row r="13" spans="2:5" ht="15.75" thickBot="1" x14ac:dyDescent="0.3">
      <c r="B13" s="4" t="s">
        <v>5</v>
      </c>
      <c r="C13" s="17" t="s">
        <v>20</v>
      </c>
      <c r="D13" s="35" t="s">
        <v>115</v>
      </c>
      <c r="E13" s="36">
        <v>84.8</v>
      </c>
    </row>
    <row r="14" spans="2:5" ht="30" x14ac:dyDescent="0.25">
      <c r="B14" s="5" t="s">
        <v>77</v>
      </c>
      <c r="C14" s="18" t="s">
        <v>261</v>
      </c>
      <c r="D14" s="37" t="s">
        <v>35</v>
      </c>
      <c r="E14" s="44">
        <v>75.06</v>
      </c>
    </row>
    <row r="15" spans="2:5" ht="30" x14ac:dyDescent="0.25">
      <c r="B15" s="5"/>
      <c r="C15" s="40" t="s">
        <v>180</v>
      </c>
      <c r="D15" s="41" t="s">
        <v>149</v>
      </c>
      <c r="E15" s="45">
        <v>84.8</v>
      </c>
    </row>
    <row r="16" spans="2:5" x14ac:dyDescent="0.25">
      <c r="B16" s="5"/>
      <c r="C16" s="40" t="s">
        <v>262</v>
      </c>
      <c r="D16" s="41" t="s">
        <v>263</v>
      </c>
      <c r="E16" s="45">
        <v>125.85</v>
      </c>
    </row>
    <row r="17" spans="2:5" ht="30" x14ac:dyDescent="0.25">
      <c r="B17" s="5"/>
      <c r="C17" s="40" t="s">
        <v>264</v>
      </c>
      <c r="D17" s="41" t="s">
        <v>95</v>
      </c>
      <c r="E17" s="45">
        <v>205.27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19</v>
      </c>
      <c r="E19" s="46">
        <v>70.569999999999993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45" x14ac:dyDescent="0.25">
      <c r="B21" s="6" t="s">
        <v>78</v>
      </c>
      <c r="C21" s="20" t="s">
        <v>153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265</v>
      </c>
      <c r="D22" s="39" t="s">
        <v>18</v>
      </c>
      <c r="E22" s="48">
        <v>67.8</v>
      </c>
    </row>
    <row r="23" spans="2:5" ht="31.5" x14ac:dyDescent="0.25">
      <c r="B23" s="5" t="s">
        <v>79</v>
      </c>
      <c r="C23" s="20" t="s">
        <v>266</v>
      </c>
      <c r="D23" s="32" t="s">
        <v>71</v>
      </c>
      <c r="E23" s="21">
        <v>360.2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thickBot="1" x14ac:dyDescent="0.3">
      <c r="B25" s="3"/>
      <c r="C25" s="19"/>
      <c r="D25" s="49" t="s">
        <v>230</v>
      </c>
      <c r="E25" s="50">
        <f>+E24+E23+E22+E21+E20+E19+E18+E17+E16+E15+E14+E13+E12+E11+E10</f>
        <v>1789.0099999999998</v>
      </c>
    </row>
  </sheetData>
  <customSheetViews>
    <customSheetView guid="{C78322C7-86C9-4F38-A4A6-4930746DC6B8}">
      <selection activeCell="C6" sqref="C6"/>
      <pageMargins left="0.7" right="0.7" top="0.75" bottom="0.75" header="0.3" footer="0.3"/>
    </customSheetView>
    <customSheetView guid="{7D113E4B-2489-4A93-A066-E9128A217E1E}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3" max="3" width="25.28515625" customWidth="1"/>
    <col min="4" max="4" width="22.85546875" customWidth="1"/>
    <col min="5" max="5" width="24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44.25" customHeight="1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30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45" x14ac:dyDescent="0.25">
      <c r="B17" s="5"/>
      <c r="C17" s="40" t="s">
        <v>54</v>
      </c>
      <c r="D17" s="41" t="s">
        <v>55</v>
      </c>
      <c r="E17" s="45">
        <v>109.54</v>
      </c>
    </row>
    <row r="18" spans="2:5" x14ac:dyDescent="0.25">
      <c r="B18" s="5"/>
      <c r="C18" s="40" t="s">
        <v>88</v>
      </c>
      <c r="D18" s="41" t="s">
        <v>89</v>
      </c>
      <c r="E18" s="45">
        <v>128.1</v>
      </c>
    </row>
    <row r="19" spans="2:5" x14ac:dyDescent="0.25">
      <c r="B19" s="5"/>
      <c r="C19" s="40" t="s">
        <v>269</v>
      </c>
      <c r="D19" s="41" t="s">
        <v>101</v>
      </c>
      <c r="E19" s="45">
        <v>105</v>
      </c>
    </row>
    <row r="20" spans="2:5" x14ac:dyDescent="0.25">
      <c r="B20" s="5"/>
      <c r="C20" s="40" t="s">
        <v>57</v>
      </c>
      <c r="D20" s="41" t="s">
        <v>16</v>
      </c>
      <c r="E20" s="45">
        <v>71.52</v>
      </c>
    </row>
    <row r="21" spans="2:5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31.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31.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6"/>
  <sheetViews>
    <sheetView workbookViewId="0">
      <selection activeCell="D8" sqref="D8"/>
    </sheetView>
  </sheetViews>
  <sheetFormatPr defaultRowHeight="15" x14ac:dyDescent="0.25"/>
  <cols>
    <col min="3" max="3" width="13.28515625" customWidth="1"/>
    <col min="4" max="4" width="22" customWidth="1"/>
    <col min="5" max="5" width="20.28515625" customWidth="1"/>
    <col min="6" max="6" width="28" customWidth="1"/>
  </cols>
  <sheetData>
    <row r="1" spans="3:6" x14ac:dyDescent="0.25">
      <c r="C1" t="s">
        <v>7</v>
      </c>
    </row>
    <row r="2" spans="3:6" x14ac:dyDescent="0.25">
      <c r="C2" t="s">
        <v>32</v>
      </c>
    </row>
    <row r="3" spans="3:6" x14ac:dyDescent="0.25">
      <c r="C3" t="s">
        <v>33</v>
      </c>
    </row>
    <row r="5" spans="3:6" x14ac:dyDescent="0.25">
      <c r="D5" t="s">
        <v>108</v>
      </c>
    </row>
    <row r="8" spans="3:6" x14ac:dyDescent="0.25">
      <c r="C8" s="10" t="s">
        <v>4</v>
      </c>
      <c r="D8" s="12" t="s">
        <v>315</v>
      </c>
      <c r="E8" s="10"/>
      <c r="F8" s="11"/>
    </row>
    <row r="9" spans="3:6" ht="15.75" thickBot="1" x14ac:dyDescent="0.3"/>
    <row r="10" spans="3:6" ht="15.75" thickBot="1" x14ac:dyDescent="0.3">
      <c r="C10" s="8">
        <v>10</v>
      </c>
      <c r="D10" s="9" t="s">
        <v>1</v>
      </c>
      <c r="E10" s="15" t="s">
        <v>11</v>
      </c>
      <c r="F10" s="16" t="s">
        <v>12</v>
      </c>
    </row>
    <row r="11" spans="3:6" ht="15.75" thickBot="1" x14ac:dyDescent="0.3">
      <c r="C11" s="13"/>
      <c r="D11" s="14"/>
      <c r="E11" s="14" t="s">
        <v>9</v>
      </c>
      <c r="F11" s="14" t="s">
        <v>10</v>
      </c>
    </row>
    <row r="12" spans="3:6" ht="47.25" x14ac:dyDescent="0.25">
      <c r="C12" s="1" t="s">
        <v>40</v>
      </c>
      <c r="D12" s="25" t="s">
        <v>271</v>
      </c>
      <c r="E12" s="30" t="s">
        <v>48</v>
      </c>
      <c r="F12" s="26">
        <v>225</v>
      </c>
    </row>
    <row r="13" spans="3:6" ht="15.75" x14ac:dyDescent="0.25">
      <c r="C13" s="2"/>
      <c r="D13" s="27" t="s">
        <v>272</v>
      </c>
      <c r="E13" s="31" t="s">
        <v>273</v>
      </c>
      <c r="F13" s="28">
        <v>28.7</v>
      </c>
    </row>
    <row r="14" spans="3:6" ht="16.5" thickBot="1" x14ac:dyDescent="0.3">
      <c r="C14" s="2"/>
      <c r="D14" s="29" t="s">
        <v>183</v>
      </c>
      <c r="E14" s="31" t="s">
        <v>14</v>
      </c>
      <c r="F14" s="34">
        <v>111.68</v>
      </c>
    </row>
    <row r="15" spans="3:6" ht="15.75" thickBot="1" x14ac:dyDescent="0.3">
      <c r="C15" s="4" t="s">
        <v>5</v>
      </c>
      <c r="D15" s="17" t="s">
        <v>20</v>
      </c>
      <c r="E15" s="35" t="s">
        <v>115</v>
      </c>
      <c r="F15" s="36">
        <v>84.8</v>
      </c>
    </row>
    <row r="16" spans="3:6" ht="30" x14ac:dyDescent="0.25">
      <c r="C16" s="5" t="s">
        <v>41</v>
      </c>
      <c r="D16" s="18" t="s">
        <v>129</v>
      </c>
      <c r="E16" s="37" t="s">
        <v>53</v>
      </c>
      <c r="F16" s="44">
        <v>41.8</v>
      </c>
    </row>
    <row r="17" spans="3:6" ht="45" x14ac:dyDescent="0.25">
      <c r="C17" s="5"/>
      <c r="D17" s="40" t="s">
        <v>274</v>
      </c>
      <c r="E17" s="41" t="s">
        <v>215</v>
      </c>
      <c r="F17" s="45">
        <v>51.45</v>
      </c>
    </row>
    <row r="18" spans="3:6" ht="45" x14ac:dyDescent="0.25">
      <c r="C18" s="5"/>
      <c r="D18" s="40" t="s">
        <v>275</v>
      </c>
      <c r="E18" s="41" t="s">
        <v>115</v>
      </c>
      <c r="F18" s="45">
        <v>236.2</v>
      </c>
    </row>
    <row r="19" spans="3:6" x14ac:dyDescent="0.25">
      <c r="C19" s="5"/>
      <c r="D19" s="42" t="s">
        <v>276</v>
      </c>
      <c r="E19" s="43" t="s">
        <v>16</v>
      </c>
      <c r="F19" s="46">
        <v>39.47</v>
      </c>
    </row>
    <row r="20" spans="3:6" x14ac:dyDescent="0.25">
      <c r="C20" s="5"/>
      <c r="D20" s="40" t="s">
        <v>45</v>
      </c>
      <c r="E20" s="41" t="s">
        <v>19</v>
      </c>
      <c r="F20" s="45">
        <v>70.569999999999993</v>
      </c>
    </row>
    <row r="21" spans="3:6" ht="15.75" thickBot="1" x14ac:dyDescent="0.3">
      <c r="C21" s="3"/>
      <c r="D21" s="19" t="s">
        <v>3</v>
      </c>
      <c r="E21" s="38" t="s">
        <v>17</v>
      </c>
      <c r="F21" s="47">
        <v>89.19</v>
      </c>
    </row>
    <row r="22" spans="3:6" ht="45" x14ac:dyDescent="0.25">
      <c r="C22" s="6" t="s">
        <v>42</v>
      </c>
      <c r="D22" s="20" t="s">
        <v>91</v>
      </c>
      <c r="E22" s="32" t="s">
        <v>277</v>
      </c>
      <c r="F22" s="21">
        <v>90</v>
      </c>
    </row>
    <row r="23" spans="3:6" ht="16.5" thickBot="1" x14ac:dyDescent="0.3">
      <c r="C23" s="7"/>
      <c r="D23" s="22" t="s">
        <v>278</v>
      </c>
      <c r="E23" s="39" t="s">
        <v>205</v>
      </c>
      <c r="F23" s="48">
        <v>128.1</v>
      </c>
    </row>
    <row r="24" spans="3:6" ht="31.5" x14ac:dyDescent="0.25">
      <c r="C24" s="5" t="s">
        <v>6</v>
      </c>
      <c r="D24" s="20" t="s">
        <v>279</v>
      </c>
      <c r="E24" s="32" t="s">
        <v>106</v>
      </c>
      <c r="F24" s="21">
        <v>379.8</v>
      </c>
    </row>
    <row r="25" spans="3:6" ht="31.5" x14ac:dyDescent="0.25">
      <c r="C25" s="2"/>
      <c r="D25" s="24" t="s">
        <v>28</v>
      </c>
      <c r="E25" s="33" t="s">
        <v>13</v>
      </c>
      <c r="F25" s="23">
        <v>31.38</v>
      </c>
    </row>
    <row r="26" spans="3:6" ht="15.75" thickBot="1" x14ac:dyDescent="0.3">
      <c r="C26" s="3"/>
      <c r="D26" s="19"/>
      <c r="E26" s="49" t="s">
        <v>245</v>
      </c>
      <c r="F26" s="50">
        <f>F25+F24+F23+F22+F21+F20+F19+F18+F17+F16+F15+F14+F13+F12</f>
        <v>1608.14</v>
      </c>
    </row>
  </sheetData>
  <customSheetViews>
    <customSheetView guid="{C78322C7-86C9-4F38-A4A6-4930746DC6B8}">
      <selection activeCell="D8" sqref="D8"/>
      <pageMargins left="0.7" right="0.7" top="0.75" bottom="0.75" header="0.3" footer="0.3"/>
    </customSheetView>
    <customSheetView guid="{7D113E4B-2489-4A93-A066-E9128A217E1E}">
      <selection activeCell="B1" sqref="B1:F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201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202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203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204</v>
      </c>
      <c r="D24" s="39" t="s">
        <v>205</v>
      </c>
      <c r="E24" s="48">
        <v>128.1</v>
      </c>
    </row>
    <row r="25" spans="2:5" ht="30" x14ac:dyDescent="0.25">
      <c r="B25" s="5" t="s">
        <v>79</v>
      </c>
      <c r="C25" s="20" t="s">
        <v>206</v>
      </c>
      <c r="D25" s="32" t="s">
        <v>207</v>
      </c>
      <c r="E25" s="21">
        <v>63</v>
      </c>
    </row>
    <row r="26" spans="2:5" ht="31.5" x14ac:dyDescent="0.25">
      <c r="B26" s="5"/>
      <c r="C26" s="54" t="s">
        <v>208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231</v>
      </c>
      <c r="E29" s="50">
        <f>E27+E26+E25+E24+E23+E22+E21+E20+E19+E18+E17+E16+E15+E14+E13+E12</f>
        <v>1647.01</v>
      </c>
    </row>
  </sheetData>
  <customSheetViews>
    <customSheetView guid="{C78322C7-86C9-4F38-A4A6-4930746DC6B8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209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210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211</v>
      </c>
      <c r="D17" s="41" t="s">
        <v>212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205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E25+E24+E23+E22+E21+E20+E19+E18+E17+E16+E15+E14+E13+E12+E11+E10</f>
        <v>1808.86</v>
      </c>
    </row>
  </sheetData>
  <customSheetViews>
    <customSheetView guid="{C78322C7-86C9-4F38-A4A6-4930746DC6B8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213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230</v>
      </c>
      <c r="E27" s="50">
        <f>E25+E24+E23+E22+E21+E20+E19+E18+E17+E16+E15+E14+E13</f>
        <v>1671.83</v>
      </c>
    </row>
  </sheetData>
  <customSheetViews>
    <customSheetView guid="{C78322C7-86C9-4F38-A4A6-4930746DC6B8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232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214</v>
      </c>
      <c r="D18" s="41" t="s">
        <v>215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1674.7199999999996</v>
      </c>
    </row>
  </sheetData>
  <customSheetViews>
    <customSheetView guid="{C78322C7-86C9-4F38-A4A6-4930746DC6B8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219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205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230</v>
      </c>
      <c r="E28" s="50">
        <f>E27+E26+E25+E24+E23+E22+E21+E20+E19+E18+E17+E16+E15+E14+E13</f>
        <v>1627.1</v>
      </c>
    </row>
  </sheetData>
  <customSheetViews>
    <customSheetView guid="{C78322C7-86C9-4F38-A4A6-4930746DC6B8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221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220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E27+E26+E25+E24+E23+E22+E21+E20+E19+E18+E17+E16+E15+E14+E13</f>
        <v>1555.52</v>
      </c>
    </row>
  </sheetData>
  <customSheetViews>
    <customSheetView guid="{C78322C7-86C9-4F38-A4A6-4930746DC6B8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C78322C7-86C9-4F38-A4A6-4930746DC6B8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280</v>
      </c>
      <c r="D12" s="30" t="s">
        <v>48</v>
      </c>
      <c r="E12" s="26">
        <v>238.71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282</v>
      </c>
      <c r="D16" s="37" t="s">
        <v>53</v>
      </c>
      <c r="E16" s="44">
        <v>34.799999999999997</v>
      </c>
    </row>
    <row r="17" spans="2:5" ht="75" x14ac:dyDescent="0.25">
      <c r="B17" s="5"/>
      <c r="C17" s="40" t="s">
        <v>283</v>
      </c>
      <c r="D17" s="41" t="s">
        <v>16</v>
      </c>
      <c r="E17" s="45">
        <v>107.24</v>
      </c>
    </row>
    <row r="18" spans="2:5" x14ac:dyDescent="0.25">
      <c r="B18" s="5"/>
      <c r="C18" s="40" t="s">
        <v>284</v>
      </c>
      <c r="D18" s="41" t="s">
        <v>115</v>
      </c>
      <c r="E18" s="45">
        <v>282.55</v>
      </c>
    </row>
    <row r="19" spans="2:5" x14ac:dyDescent="0.25">
      <c r="B19" s="5"/>
      <c r="C19" s="42" t="s">
        <v>285</v>
      </c>
      <c r="D19" s="43" t="s">
        <v>16</v>
      </c>
      <c r="E19" s="46">
        <v>103.14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15.75" thickBot="1" x14ac:dyDescent="0.3">
      <c r="B21" s="2"/>
      <c r="C21" s="60" t="s">
        <v>2</v>
      </c>
      <c r="D21" s="61" t="s">
        <v>205</v>
      </c>
      <c r="E21" s="62">
        <v>82.25</v>
      </c>
    </row>
    <row r="22" spans="2:5" ht="30" x14ac:dyDescent="0.25">
      <c r="B22" s="6" t="s">
        <v>42</v>
      </c>
      <c r="C22" s="20" t="s">
        <v>286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123</v>
      </c>
      <c r="D23" s="39" t="s">
        <v>18</v>
      </c>
      <c r="E23" s="48">
        <v>83.4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101.72</v>
      </c>
    </row>
    <row r="25" spans="2:5" ht="47.25" x14ac:dyDescent="0.25">
      <c r="B25" s="2"/>
      <c r="C25" s="24" t="s">
        <v>288</v>
      </c>
      <c r="D25" s="33" t="s">
        <v>287</v>
      </c>
      <c r="E25" s="23">
        <v>147.9</v>
      </c>
    </row>
    <row r="26" spans="2:5" ht="15.75" x14ac:dyDescent="0.25">
      <c r="B26" s="2"/>
      <c r="C26" s="24" t="s">
        <v>75</v>
      </c>
      <c r="D26" s="33" t="s">
        <v>13</v>
      </c>
      <c r="E26" s="23">
        <v>23.94</v>
      </c>
    </row>
    <row r="27" spans="2:5" ht="31.5" x14ac:dyDescent="0.25">
      <c r="B27" s="2"/>
      <c r="C27" s="24" t="s">
        <v>2</v>
      </c>
      <c r="D27" s="33" t="s">
        <v>205</v>
      </c>
      <c r="E27" s="23">
        <v>82.25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E27+E26+E25+E24+E23+E22+E21+E20+E19+E18+E17+E16+E15+E14+E13+E12</f>
        <v>1719.44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5" workbookViewId="0">
      <selection activeCell="C8" sqref="C8"/>
    </sheetView>
  </sheetViews>
  <sheetFormatPr defaultRowHeight="15" x14ac:dyDescent="0.25"/>
  <cols>
    <col min="2" max="2" width="16.42578125" customWidth="1"/>
    <col min="3" max="3" width="17.140625" customWidth="1"/>
    <col min="4" max="4" width="18.28515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76</v>
      </c>
      <c r="C12" s="25" t="s">
        <v>47</v>
      </c>
      <c r="D12" s="30" t="s">
        <v>48</v>
      </c>
      <c r="E12" s="26">
        <v>241.16</v>
      </c>
    </row>
    <row r="13" spans="2:5" ht="15.75" x14ac:dyDescent="0.25">
      <c r="B13" s="2"/>
      <c r="C13" s="27" t="s">
        <v>116</v>
      </c>
      <c r="D13" s="31" t="s">
        <v>13</v>
      </c>
      <c r="E13" s="28">
        <v>90.78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45" x14ac:dyDescent="0.25">
      <c r="B16" s="5" t="s">
        <v>77</v>
      </c>
      <c r="C16" s="18" t="s">
        <v>289</v>
      </c>
      <c r="D16" s="37" t="s">
        <v>35</v>
      </c>
      <c r="E16" s="44">
        <v>31.38</v>
      </c>
    </row>
    <row r="17" spans="2:5" ht="60" x14ac:dyDescent="0.25">
      <c r="B17" s="5"/>
      <c r="C17" s="40" t="s">
        <v>182</v>
      </c>
      <c r="D17" s="41" t="s">
        <v>199</v>
      </c>
      <c r="E17" s="45">
        <v>85.97</v>
      </c>
    </row>
    <row r="18" spans="2:5" ht="45" x14ac:dyDescent="0.25">
      <c r="B18" s="5"/>
      <c r="C18" s="40" t="s">
        <v>86</v>
      </c>
      <c r="D18" s="41" t="s">
        <v>87</v>
      </c>
      <c r="E18" s="45">
        <v>176.8</v>
      </c>
    </row>
    <row r="19" spans="2:5" ht="60" x14ac:dyDescent="0.25">
      <c r="B19" s="5"/>
      <c r="C19" s="40" t="s">
        <v>264</v>
      </c>
      <c r="D19" s="41" t="s">
        <v>95</v>
      </c>
      <c r="E19" s="45">
        <v>205.27</v>
      </c>
    </row>
    <row r="20" spans="2:5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205</v>
      </c>
      <c r="E21" s="46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78</v>
      </c>
      <c r="C23" s="20" t="s">
        <v>153</v>
      </c>
      <c r="D23" s="32" t="s">
        <v>16</v>
      </c>
      <c r="E23" s="21">
        <v>92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108.5</v>
      </c>
    </row>
    <row r="25" spans="2:5" ht="31.5" x14ac:dyDescent="0.25">
      <c r="B25" s="5" t="s">
        <v>79</v>
      </c>
      <c r="C25" s="20" t="s">
        <v>290</v>
      </c>
      <c r="D25" s="32" t="s">
        <v>74</v>
      </c>
      <c r="E25" s="21">
        <v>404</v>
      </c>
    </row>
    <row r="26" spans="2:5" ht="31.5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230</v>
      </c>
      <c r="E27" s="50">
        <f>E26+E25+E24+E23+E22+E21+E20+E19+E17+E18+E16+E15+E14+E12+13:13</f>
        <v>1905.5000000000002</v>
      </c>
    </row>
  </sheetData>
  <customSheetViews>
    <customSheetView guid="{C78322C7-86C9-4F38-A4A6-4930746DC6B8}" topLeftCell="A5">
      <selection activeCell="C8" sqref="C8"/>
      <pageMargins left="0.7" right="0.7" top="0.75" bottom="0.75" header="0.3" footer="0.3"/>
    </customSheetView>
    <customSheetView guid="{7D113E4B-2489-4A93-A066-E9128A217E1E}" topLeftCell="A23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workbookViewId="0">
      <selection activeCell="C8" sqref="C8"/>
    </sheetView>
  </sheetViews>
  <sheetFormatPr defaultRowHeight="15" x14ac:dyDescent="0.25"/>
  <cols>
    <col min="2" max="2" width="17" customWidth="1"/>
    <col min="3" max="3" width="15" customWidth="1"/>
    <col min="4" max="4" width="17.7109375" customWidth="1"/>
    <col min="5" max="5" width="19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135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162</v>
      </c>
      <c r="D12" s="30" t="s">
        <v>48</v>
      </c>
      <c r="E12" s="26">
        <v>215.85</v>
      </c>
    </row>
    <row r="13" spans="2:5" ht="15.75" x14ac:dyDescent="0.25">
      <c r="B13" s="2"/>
      <c r="C13" s="27" t="s">
        <v>136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281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291</v>
      </c>
      <c r="D15" s="35" t="s">
        <v>44</v>
      </c>
      <c r="E15" s="36">
        <v>96</v>
      </c>
    </row>
    <row r="16" spans="2:5" ht="45" x14ac:dyDescent="0.25">
      <c r="B16" s="5" t="s">
        <v>77</v>
      </c>
      <c r="C16" s="18" t="s">
        <v>292</v>
      </c>
      <c r="D16" s="37" t="s">
        <v>35</v>
      </c>
      <c r="E16" s="44">
        <v>52.44</v>
      </c>
    </row>
    <row r="17" spans="2:5" ht="75" x14ac:dyDescent="0.25">
      <c r="B17" s="5"/>
      <c r="C17" s="40" t="s">
        <v>293</v>
      </c>
      <c r="D17" s="41" t="s">
        <v>199</v>
      </c>
      <c r="E17" s="45">
        <v>198.54</v>
      </c>
    </row>
    <row r="18" spans="2:5" ht="30" x14ac:dyDescent="0.25">
      <c r="B18" s="5"/>
      <c r="C18" s="40" t="s">
        <v>295</v>
      </c>
      <c r="D18" s="41" t="s">
        <v>30</v>
      </c>
      <c r="E18" s="45">
        <v>196.94</v>
      </c>
    </row>
    <row r="19" spans="2:5" ht="60" x14ac:dyDescent="0.25">
      <c r="B19" s="5"/>
      <c r="C19" s="40" t="s">
        <v>294</v>
      </c>
      <c r="D19" s="41" t="s">
        <v>296</v>
      </c>
      <c r="E19" s="45">
        <v>167.2</v>
      </c>
    </row>
    <row r="20" spans="2:5" ht="30" x14ac:dyDescent="0.25">
      <c r="B20" s="5"/>
      <c r="C20" s="40" t="s">
        <v>192</v>
      </c>
      <c r="D20" s="41" t="s">
        <v>16</v>
      </c>
      <c r="E20" s="45">
        <v>72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103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297</v>
      </c>
      <c r="D23" s="39" t="s">
        <v>53</v>
      </c>
      <c r="E23" s="48">
        <v>141</v>
      </c>
    </row>
    <row r="24" spans="2:5" ht="15.75" x14ac:dyDescent="0.25">
      <c r="B24" s="5" t="s">
        <v>79</v>
      </c>
      <c r="C24" s="20" t="s">
        <v>298</v>
      </c>
      <c r="D24" s="32" t="s">
        <v>74</v>
      </c>
      <c r="E24" s="21">
        <v>289.66000000000003</v>
      </c>
    </row>
    <row r="25" spans="2:5" ht="31.5" x14ac:dyDescent="0.25">
      <c r="B25" s="2"/>
      <c r="C25" s="57" t="s">
        <v>28</v>
      </c>
      <c r="D25" s="58" t="s">
        <v>13</v>
      </c>
      <c r="E25" s="59">
        <v>31.38</v>
      </c>
    </row>
    <row r="26" spans="2:5" ht="31.5" x14ac:dyDescent="0.25">
      <c r="B26" s="2"/>
      <c r="C26" s="57" t="s">
        <v>2</v>
      </c>
      <c r="D26" s="58" t="s">
        <v>205</v>
      </c>
      <c r="E26" s="59">
        <v>82.25</v>
      </c>
    </row>
    <row r="27" spans="2:5" ht="15.75" thickBot="1" x14ac:dyDescent="0.3">
      <c r="B27" s="3"/>
      <c r="C27" s="19"/>
      <c r="D27" s="49" t="s">
        <v>230</v>
      </c>
      <c r="E27" s="50">
        <f>E26+E25+E24+E23+E22+E21++E20+E19+E18+E17+E16+E15+E14+E13+E12</f>
        <v>1928.98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 topLeftCell="A31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2" max="2" width="13.28515625" customWidth="1"/>
    <col min="3" max="3" width="23.5703125" customWidth="1"/>
    <col min="4" max="4" width="17.140625" customWidth="1"/>
    <col min="5" max="5" width="22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7.25" x14ac:dyDescent="0.25">
      <c r="B12" s="1" t="s">
        <v>40</v>
      </c>
      <c r="C12" s="25" t="s">
        <v>126</v>
      </c>
      <c r="D12" s="30" t="s">
        <v>48</v>
      </c>
      <c r="E12" s="26">
        <v>214.8</v>
      </c>
    </row>
    <row r="13" spans="2:5" ht="15.75" x14ac:dyDescent="0.25">
      <c r="B13" s="2"/>
      <c r="C13" s="27" t="s">
        <v>26</v>
      </c>
      <c r="D13" s="31" t="s">
        <v>13</v>
      </c>
      <c r="E13" s="28">
        <v>74.58</v>
      </c>
    </row>
    <row r="14" spans="2:5" ht="16.5" thickBot="1" x14ac:dyDescent="0.3">
      <c r="B14" s="2"/>
      <c r="C14" s="29" t="s">
        <v>299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41</v>
      </c>
      <c r="C16" s="18" t="s">
        <v>300</v>
      </c>
      <c r="D16" s="37" t="s">
        <v>35</v>
      </c>
      <c r="E16" s="44">
        <v>46.02</v>
      </c>
    </row>
    <row r="17" spans="2:5" ht="60" x14ac:dyDescent="0.25">
      <c r="B17" s="5"/>
      <c r="C17" s="40" t="s">
        <v>301</v>
      </c>
      <c r="D17" s="41" t="s">
        <v>199</v>
      </c>
      <c r="E17" s="45">
        <v>70.02</v>
      </c>
    </row>
    <row r="18" spans="2:5" ht="45" x14ac:dyDescent="0.25">
      <c r="B18" s="5"/>
      <c r="C18" s="40" t="s">
        <v>303</v>
      </c>
      <c r="D18" s="41" t="s">
        <v>304</v>
      </c>
      <c r="E18" s="45">
        <v>150.93</v>
      </c>
    </row>
    <row r="19" spans="2:5" ht="45" x14ac:dyDescent="0.25">
      <c r="B19" s="5"/>
      <c r="C19" s="40" t="s">
        <v>302</v>
      </c>
      <c r="D19" s="41" t="s">
        <v>212</v>
      </c>
      <c r="E19" s="45">
        <v>165.79</v>
      </c>
    </row>
    <row r="20" spans="2:5" x14ac:dyDescent="0.25">
      <c r="B20" s="5"/>
      <c r="C20" s="42" t="s">
        <v>141</v>
      </c>
      <c r="D20" s="43" t="s">
        <v>16</v>
      </c>
      <c r="E20" s="46">
        <v>68.2</v>
      </c>
    </row>
    <row r="21" spans="2:5" x14ac:dyDescent="0.25">
      <c r="B21" s="5"/>
      <c r="C21" s="40" t="s">
        <v>2</v>
      </c>
      <c r="D21" s="41" t="s">
        <v>205</v>
      </c>
      <c r="E21" s="45">
        <v>82.25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45.75" thickBot="1" x14ac:dyDescent="0.3">
      <c r="B23" s="6" t="s">
        <v>42</v>
      </c>
      <c r="C23" s="20" t="s">
        <v>260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305</v>
      </c>
      <c r="D24" s="32" t="s">
        <v>71</v>
      </c>
      <c r="E24" s="21">
        <v>408.2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233</v>
      </c>
      <c r="E26" s="50">
        <f>+E25+E24+E23+E22+E21+E20+E19+E18+E17+E16+E15+E14+E13+E12</f>
        <v>1682.56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 topLeftCell="A22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C8" sqref="C8"/>
    </sheetView>
  </sheetViews>
  <sheetFormatPr defaultRowHeight="15" x14ac:dyDescent="0.25"/>
  <cols>
    <col min="2" max="2" width="15.5703125" customWidth="1"/>
    <col min="3" max="3" width="20.7109375" customWidth="1"/>
    <col min="4" max="4" width="22.7109375" customWidth="1"/>
    <col min="5" max="5" width="20.42578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113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306</v>
      </c>
      <c r="D12" s="30" t="s">
        <v>307</v>
      </c>
      <c r="E12" s="26">
        <v>225.9</v>
      </c>
    </row>
    <row r="13" spans="2:5" ht="32.25" customHeight="1" x14ac:dyDescent="0.25">
      <c r="B13" s="2"/>
      <c r="C13" s="27" t="s">
        <v>308</v>
      </c>
      <c r="D13" s="31" t="s">
        <v>309</v>
      </c>
      <c r="E13" s="28">
        <v>96.3</v>
      </c>
    </row>
    <row r="14" spans="2:5" ht="16.5" thickBot="1" x14ac:dyDescent="0.3">
      <c r="B14" s="2"/>
      <c r="C14" s="29" t="s">
        <v>117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310</v>
      </c>
      <c r="D16" s="37" t="s">
        <v>35</v>
      </c>
      <c r="E16" s="44">
        <v>31.38</v>
      </c>
    </row>
    <row r="17" spans="2:5" ht="60" x14ac:dyDescent="0.25">
      <c r="B17" s="5"/>
      <c r="C17" s="40" t="s">
        <v>311</v>
      </c>
      <c r="D17" s="41" t="s">
        <v>55</v>
      </c>
      <c r="E17" s="45">
        <v>126.35</v>
      </c>
    </row>
    <row r="18" spans="2:5" x14ac:dyDescent="0.25">
      <c r="B18" s="5"/>
      <c r="C18" s="40" t="s">
        <v>262</v>
      </c>
      <c r="D18" s="41" t="s">
        <v>69</v>
      </c>
      <c r="E18" s="45">
        <v>129.44</v>
      </c>
    </row>
    <row r="19" spans="2:5" x14ac:dyDescent="0.25">
      <c r="B19" s="5"/>
      <c r="C19" s="40" t="s">
        <v>312</v>
      </c>
      <c r="D19" s="41" t="s">
        <v>74</v>
      </c>
      <c r="E19" s="45">
        <v>202.86</v>
      </c>
    </row>
    <row r="20" spans="2:5" ht="30" x14ac:dyDescent="0.25">
      <c r="B20" s="5"/>
      <c r="C20" s="40" t="s">
        <v>90</v>
      </c>
      <c r="D20" s="41" t="s">
        <v>16</v>
      </c>
      <c r="E20" s="45">
        <v>39.47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313</v>
      </c>
      <c r="D23" s="39" t="s">
        <v>18</v>
      </c>
      <c r="E23" s="48">
        <v>66.2</v>
      </c>
    </row>
    <row r="24" spans="2:5" ht="31.5" x14ac:dyDescent="0.25">
      <c r="B24" s="5" t="s">
        <v>79</v>
      </c>
      <c r="C24" s="20" t="s">
        <v>314</v>
      </c>
      <c r="D24" s="32" t="s">
        <v>101</v>
      </c>
      <c r="E24" s="21">
        <v>105</v>
      </c>
    </row>
    <row r="25" spans="2:5" ht="31.5" x14ac:dyDescent="0.25">
      <c r="B25" s="5"/>
      <c r="C25" s="54" t="s">
        <v>88</v>
      </c>
      <c r="D25" s="55" t="s">
        <v>89</v>
      </c>
      <c r="E25" s="56">
        <v>128.1</v>
      </c>
    </row>
    <row r="26" spans="2:5" ht="15.75" x14ac:dyDescent="0.25">
      <c r="B26" s="5"/>
      <c r="C26" s="54" t="s">
        <v>2</v>
      </c>
      <c r="D26" s="55" t="s">
        <v>205</v>
      </c>
      <c r="E26" s="56">
        <v>82.25</v>
      </c>
    </row>
    <row r="27" spans="2:5" ht="31.5" x14ac:dyDescent="0.25">
      <c r="B27" s="2"/>
      <c r="C27" s="24" t="s">
        <v>96</v>
      </c>
      <c r="D27" s="33" t="s">
        <v>62</v>
      </c>
      <c r="E27" s="23">
        <v>26.48</v>
      </c>
    </row>
    <row r="28" spans="2:5" ht="15.75" thickBot="1" x14ac:dyDescent="0.3">
      <c r="B28" s="3"/>
      <c r="C28" s="19"/>
      <c r="D28" s="49" t="s">
        <v>230</v>
      </c>
      <c r="E28" s="50">
        <f>E27+E26+E25+E24+E23+E22+E21+E20+E19+E17+E12+E18+E16+E15+E14+E13</f>
        <v>1616.6900000000003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 topLeftCell="A19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C8" sqref="C8"/>
    </sheetView>
  </sheetViews>
  <sheetFormatPr defaultRowHeight="15" x14ac:dyDescent="0.25"/>
  <cols>
    <col min="1" max="1" width="2" customWidth="1"/>
    <col min="2" max="2" width="22.28515625" customWidth="1"/>
    <col min="3" max="3" width="20" customWidth="1"/>
    <col min="4" max="4" width="12.140625" customWidth="1"/>
    <col min="5" max="5" width="18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76</v>
      </c>
      <c r="C12" s="25" t="s">
        <v>63</v>
      </c>
      <c r="D12" s="30" t="s">
        <v>48</v>
      </c>
      <c r="E12" s="26">
        <v>186.3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111.68</v>
      </c>
    </row>
    <row r="15" spans="2:5" ht="15.75" thickBot="1" x14ac:dyDescent="0.3">
      <c r="B15" s="4" t="s">
        <v>5</v>
      </c>
      <c r="C15" s="17" t="s">
        <v>20</v>
      </c>
      <c r="D15" s="35" t="s">
        <v>115</v>
      </c>
      <c r="E15" s="36">
        <v>84.8</v>
      </c>
    </row>
    <row r="16" spans="2:5" ht="30" x14ac:dyDescent="0.25">
      <c r="B16" s="5" t="s">
        <v>77</v>
      </c>
      <c r="C16" s="18" t="s">
        <v>253</v>
      </c>
      <c r="D16" s="37" t="s">
        <v>53</v>
      </c>
      <c r="E16" s="44">
        <v>49.65</v>
      </c>
    </row>
    <row r="17" spans="2:5" ht="60" x14ac:dyDescent="0.25">
      <c r="B17" s="5"/>
      <c r="C17" s="40" t="s">
        <v>254</v>
      </c>
      <c r="D17" s="41" t="s">
        <v>55</v>
      </c>
      <c r="E17" s="45">
        <v>114.56</v>
      </c>
    </row>
    <row r="18" spans="2:5" ht="4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0" t="s">
        <v>57</v>
      </c>
      <c r="D19" s="41" t="s">
        <v>16</v>
      </c>
      <c r="E19" s="45">
        <v>71.52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89.19</v>
      </c>
    </row>
    <row r="21" spans="2:5" ht="30" x14ac:dyDescent="0.25">
      <c r="B21" s="6" t="s">
        <v>78</v>
      </c>
      <c r="C21" s="20" t="s">
        <v>103</v>
      </c>
      <c r="D21" s="32" t="s">
        <v>16</v>
      </c>
      <c r="E21" s="21">
        <v>92</v>
      </c>
    </row>
    <row r="22" spans="2:5" ht="16.5" thickBot="1" x14ac:dyDescent="0.3">
      <c r="B22" s="7"/>
      <c r="C22" s="22" t="s">
        <v>123</v>
      </c>
      <c r="D22" s="39" t="s">
        <v>255</v>
      </c>
      <c r="E22" s="48">
        <v>166.8</v>
      </c>
    </row>
    <row r="23" spans="2:5" ht="15.75" x14ac:dyDescent="0.25">
      <c r="B23" s="5" t="s">
        <v>79</v>
      </c>
      <c r="C23" s="20" t="s">
        <v>251</v>
      </c>
      <c r="D23" s="32" t="s">
        <v>74</v>
      </c>
      <c r="E23" s="21">
        <v>289.66000000000003</v>
      </c>
    </row>
    <row r="24" spans="2:5" ht="15.75" x14ac:dyDescent="0.25">
      <c r="B24" s="5"/>
      <c r="C24" s="54" t="s">
        <v>2</v>
      </c>
      <c r="D24" s="55" t="s">
        <v>46</v>
      </c>
      <c r="E24" s="56">
        <v>58.81</v>
      </c>
    </row>
    <row r="25" spans="2:5" ht="31.5" x14ac:dyDescent="0.25">
      <c r="B25" s="2"/>
      <c r="C25" s="24" t="s">
        <v>256</v>
      </c>
      <c r="D25" s="33" t="s">
        <v>13</v>
      </c>
      <c r="E25" s="23">
        <v>28.7</v>
      </c>
    </row>
    <row r="26" spans="2:5" ht="15.75" thickBot="1" x14ac:dyDescent="0.3">
      <c r="B26" s="3"/>
      <c r="C26" s="19"/>
      <c r="D26" s="49" t="s">
        <v>230</v>
      </c>
      <c r="E26" s="50">
        <f>E25+E24+E23+E22+E21+E20+E19+E18+E17+E16+E15+E14+E13+E12</f>
        <v>1621.41</v>
      </c>
    </row>
  </sheetData>
  <customSheetViews>
    <customSheetView guid="{C78322C7-86C9-4F38-A4A6-4930746DC6B8}">
      <selection activeCell="C8" sqref="C8"/>
      <pageMargins left="0.7" right="0.7" top="0.75" bottom="0.75" header="0.3" footer="0.3"/>
    </customSheetView>
    <customSheetView guid="{7D113E4B-2489-4A93-A066-E9128A217E1E}" topLeftCell="A22">
      <selection activeCell="E27" sqref="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C5" sqref="C5"/>
    </sheetView>
  </sheetViews>
  <sheetFormatPr defaultRowHeight="15" x14ac:dyDescent="0.25"/>
  <cols>
    <col min="2" max="2" width="14.140625" customWidth="1"/>
    <col min="3" max="3" width="20.140625" customWidth="1"/>
    <col min="4" max="4" width="16" customWidth="1"/>
    <col min="5" max="5" width="17.140625" customWidth="1"/>
  </cols>
  <sheetData>
    <row r="2" spans="2:5" x14ac:dyDescent="0.25">
      <c r="C2" t="s">
        <v>111</v>
      </c>
    </row>
    <row r="5" spans="2:5" x14ac:dyDescent="0.25">
      <c r="B5" s="10" t="s">
        <v>4</v>
      </c>
      <c r="C5" s="12" t="s">
        <v>315</v>
      </c>
      <c r="D5" s="10"/>
      <c r="E5" s="11"/>
    </row>
    <row r="6" spans="2:5" ht="15.75" thickBot="1" x14ac:dyDescent="0.3"/>
    <row r="7" spans="2:5" ht="15.75" thickBot="1" x14ac:dyDescent="0.3">
      <c r="B7" s="8">
        <v>10</v>
      </c>
      <c r="C7" s="9" t="s">
        <v>1</v>
      </c>
      <c r="D7" s="15" t="s">
        <v>11</v>
      </c>
      <c r="E7" s="16" t="s">
        <v>12</v>
      </c>
    </row>
    <row r="8" spans="2:5" ht="15.75" thickBot="1" x14ac:dyDescent="0.3">
      <c r="B8" s="13"/>
      <c r="C8" s="14"/>
      <c r="D8" s="14" t="s">
        <v>9</v>
      </c>
      <c r="E8" s="14" t="s">
        <v>10</v>
      </c>
    </row>
    <row r="9" spans="2:5" ht="47.25" x14ac:dyDescent="0.25">
      <c r="B9" s="1" t="s">
        <v>76</v>
      </c>
      <c r="C9" s="25" t="s">
        <v>201</v>
      </c>
      <c r="D9" s="30" t="s">
        <v>48</v>
      </c>
      <c r="E9" s="26">
        <v>214.8</v>
      </c>
    </row>
    <row r="10" spans="2:5" ht="15.75" x14ac:dyDescent="0.25">
      <c r="B10" s="2"/>
      <c r="C10" s="27" t="s">
        <v>81</v>
      </c>
      <c r="D10" s="31" t="s">
        <v>13</v>
      </c>
      <c r="E10" s="28">
        <v>74.58</v>
      </c>
    </row>
    <row r="11" spans="2:5" ht="16.5" thickBot="1" x14ac:dyDescent="0.3">
      <c r="B11" s="2"/>
      <c r="C11" s="29" t="s">
        <v>202</v>
      </c>
      <c r="D11" s="31" t="s">
        <v>51</v>
      </c>
      <c r="E11" s="34">
        <v>128.77000000000001</v>
      </c>
    </row>
    <row r="12" spans="2:5" ht="15.75" thickBot="1" x14ac:dyDescent="0.3">
      <c r="B12" s="4" t="s">
        <v>5</v>
      </c>
      <c r="C12" s="17" t="s">
        <v>137</v>
      </c>
      <c r="D12" s="35" t="s">
        <v>44</v>
      </c>
      <c r="E12" s="36">
        <v>47</v>
      </c>
    </row>
    <row r="13" spans="2:5" ht="30" x14ac:dyDescent="0.25">
      <c r="B13" s="5" t="s">
        <v>77</v>
      </c>
      <c r="C13" s="18" t="s">
        <v>84</v>
      </c>
      <c r="D13" s="37" t="s">
        <v>53</v>
      </c>
      <c r="E13" s="44">
        <v>42.85</v>
      </c>
    </row>
    <row r="14" spans="2:5" ht="75" x14ac:dyDescent="0.25">
      <c r="B14" s="5"/>
      <c r="C14" s="40" t="s">
        <v>257</v>
      </c>
      <c r="D14" s="41" t="s">
        <v>199</v>
      </c>
      <c r="E14" s="45">
        <v>85.97</v>
      </c>
    </row>
    <row r="15" spans="2:5" ht="30" x14ac:dyDescent="0.25">
      <c r="B15" s="5"/>
      <c r="C15" s="40" t="s">
        <v>258</v>
      </c>
      <c r="D15" s="41" t="s">
        <v>87</v>
      </c>
      <c r="E15" s="45">
        <v>123.51</v>
      </c>
    </row>
    <row r="16" spans="2:5" ht="45" x14ac:dyDescent="0.25">
      <c r="B16" s="5"/>
      <c r="C16" s="40" t="s">
        <v>259</v>
      </c>
      <c r="D16" s="41" t="s">
        <v>95</v>
      </c>
      <c r="E16" s="45">
        <v>165.79</v>
      </c>
    </row>
    <row r="17" spans="2:5" ht="30" x14ac:dyDescent="0.25">
      <c r="B17" s="5"/>
      <c r="C17" s="40" t="s">
        <v>152</v>
      </c>
      <c r="D17" s="41" t="s">
        <v>16</v>
      </c>
      <c r="E17" s="45">
        <v>103.14</v>
      </c>
    </row>
    <row r="18" spans="2:5" x14ac:dyDescent="0.25">
      <c r="B18" s="5"/>
      <c r="C18" s="42" t="s">
        <v>2</v>
      </c>
      <c r="D18" s="43" t="s">
        <v>19</v>
      </c>
      <c r="E18" s="46">
        <v>70.569999999999993</v>
      </c>
    </row>
    <row r="19" spans="2:5" ht="15.75" thickBot="1" x14ac:dyDescent="0.3">
      <c r="B19" s="3"/>
      <c r="C19" s="19" t="s">
        <v>3</v>
      </c>
      <c r="D19" s="38" t="s">
        <v>17</v>
      </c>
      <c r="E19" s="47">
        <v>89.19</v>
      </c>
    </row>
    <row r="20" spans="2:5" ht="30.75" thickBot="1" x14ac:dyDescent="0.3">
      <c r="B20" s="6" t="s">
        <v>78</v>
      </c>
      <c r="C20" s="20" t="s">
        <v>260</v>
      </c>
      <c r="D20" s="32" t="s">
        <v>16</v>
      </c>
      <c r="E20" s="21">
        <v>92</v>
      </c>
    </row>
    <row r="21" spans="2:5" ht="30" x14ac:dyDescent="0.25">
      <c r="B21" s="5" t="s">
        <v>79</v>
      </c>
      <c r="C21" s="20" t="s">
        <v>166</v>
      </c>
      <c r="D21" s="32" t="s">
        <v>44</v>
      </c>
      <c r="E21" s="21">
        <v>220</v>
      </c>
    </row>
    <row r="22" spans="2:5" ht="31.5" x14ac:dyDescent="0.25">
      <c r="B22" s="2"/>
      <c r="C22" s="24" t="s">
        <v>28</v>
      </c>
      <c r="D22" s="33" t="s">
        <v>13</v>
      </c>
      <c r="E22" s="23">
        <v>31.38</v>
      </c>
    </row>
    <row r="23" spans="2:5" ht="15.75" x14ac:dyDescent="0.25">
      <c r="B23" s="2"/>
      <c r="C23" s="24"/>
      <c r="D23" s="33"/>
      <c r="E23" s="23"/>
    </row>
    <row r="24" spans="2:5" ht="15.75" thickBot="1" x14ac:dyDescent="0.3">
      <c r="B24" s="3"/>
      <c r="C24" s="19"/>
      <c r="D24" s="49" t="s">
        <v>231</v>
      </c>
      <c r="E24" s="50">
        <f>E22+E21+E20+E19+E18+E17+E16+E15+E14+E13+E12+E11+E10+E9</f>
        <v>1489.5499999999997</v>
      </c>
    </row>
  </sheetData>
  <customSheetViews>
    <customSheetView guid="{C78322C7-86C9-4F38-A4A6-4930746DC6B8}">
      <selection activeCell="C5" sqref="C5"/>
      <pageMargins left="0.7" right="0.7" top="0.75" bottom="0.75" header="0.3" footer="0.3"/>
    </customSheetView>
    <customSheetView guid="{7D113E4B-2489-4A93-A066-E9128A217E1E}" topLeftCell="A19">
      <selection activeCell="A2" sqref="A2:E2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workbookViewId="0">
      <selection activeCell="C7" sqref="C7"/>
    </sheetView>
  </sheetViews>
  <sheetFormatPr defaultRowHeight="15" x14ac:dyDescent="0.25"/>
  <cols>
    <col min="2" max="2" width="17.5703125" customWidth="1"/>
    <col min="3" max="3" width="15.42578125" customWidth="1"/>
    <col min="4" max="4" width="16.5703125" customWidth="1"/>
    <col min="5" max="5" width="16.85546875" customWidth="1"/>
  </cols>
  <sheetData>
    <row r="2" spans="2:5" x14ac:dyDescent="0.25">
      <c r="B2" t="s">
        <v>33</v>
      </c>
    </row>
    <row r="5" spans="2:5" x14ac:dyDescent="0.25">
      <c r="C5" t="s">
        <v>110</v>
      </c>
    </row>
    <row r="7" spans="2:5" x14ac:dyDescent="0.25">
      <c r="B7" s="10" t="s">
        <v>4</v>
      </c>
      <c r="C7" s="12" t="s">
        <v>315</v>
      </c>
      <c r="D7" s="10"/>
      <c r="E7" s="11"/>
    </row>
    <row r="8" spans="2:5" ht="15.75" thickBot="1" x14ac:dyDescent="0.3"/>
    <row r="9" spans="2:5" ht="15.75" thickBot="1" x14ac:dyDescent="0.3">
      <c r="B9" s="8">
        <v>10</v>
      </c>
      <c r="C9" s="9" t="s">
        <v>1</v>
      </c>
      <c r="D9" s="15" t="s">
        <v>11</v>
      </c>
      <c r="E9" s="16" t="s">
        <v>12</v>
      </c>
    </row>
    <row r="10" spans="2:5" ht="15.75" thickBot="1" x14ac:dyDescent="0.3">
      <c r="B10" s="13"/>
      <c r="C10" s="14"/>
      <c r="D10" s="14" t="s">
        <v>9</v>
      </c>
      <c r="E10" s="14" t="s">
        <v>10</v>
      </c>
    </row>
    <row r="11" spans="2:5" ht="78.75" x14ac:dyDescent="0.25">
      <c r="B11" s="1" t="s">
        <v>76</v>
      </c>
      <c r="C11" s="25" t="s">
        <v>25</v>
      </c>
      <c r="D11" s="30" t="s">
        <v>48</v>
      </c>
      <c r="E11" s="26">
        <v>238.71</v>
      </c>
    </row>
    <row r="12" spans="2:5" ht="15.75" x14ac:dyDescent="0.25">
      <c r="B12" s="2"/>
      <c r="C12" s="27" t="s">
        <v>209</v>
      </c>
      <c r="D12" s="31" t="s">
        <v>13</v>
      </c>
      <c r="E12" s="28">
        <v>90.78</v>
      </c>
    </row>
    <row r="13" spans="2:5" ht="16.5" thickBot="1" x14ac:dyDescent="0.3">
      <c r="B13" s="2"/>
      <c r="C13" s="29" t="s">
        <v>8</v>
      </c>
      <c r="D13" s="31" t="s">
        <v>14</v>
      </c>
      <c r="E13" s="34">
        <v>111.68</v>
      </c>
    </row>
    <row r="14" spans="2:5" ht="15.75" thickBot="1" x14ac:dyDescent="0.3">
      <c r="B14" s="4" t="s">
        <v>5</v>
      </c>
      <c r="C14" s="17" t="s">
        <v>20</v>
      </c>
      <c r="D14" s="35" t="s">
        <v>115</v>
      </c>
      <c r="E14" s="36">
        <v>84.8</v>
      </c>
    </row>
    <row r="15" spans="2:5" x14ac:dyDescent="0.25">
      <c r="B15" s="5" t="s">
        <v>77</v>
      </c>
      <c r="C15" s="18" t="s">
        <v>261</v>
      </c>
      <c r="D15" s="37" t="s">
        <v>35</v>
      </c>
      <c r="E15" s="44">
        <v>75.06</v>
      </c>
    </row>
    <row r="16" spans="2:5" ht="60" x14ac:dyDescent="0.25">
      <c r="B16" s="5"/>
      <c r="C16" s="40" t="s">
        <v>180</v>
      </c>
      <c r="D16" s="41" t="s">
        <v>149</v>
      </c>
      <c r="E16" s="45">
        <v>84.8</v>
      </c>
    </row>
    <row r="17" spans="2:5" ht="30" x14ac:dyDescent="0.25">
      <c r="B17" s="5"/>
      <c r="C17" s="40" t="s">
        <v>262</v>
      </c>
      <c r="D17" s="41" t="s">
        <v>263</v>
      </c>
      <c r="E17" s="45">
        <v>125.85</v>
      </c>
    </row>
    <row r="18" spans="2:5" ht="75" x14ac:dyDescent="0.25">
      <c r="B18" s="5"/>
      <c r="C18" s="40" t="s">
        <v>264</v>
      </c>
      <c r="D18" s="41" t="s">
        <v>95</v>
      </c>
      <c r="E18" s="45">
        <v>205.27</v>
      </c>
    </row>
    <row r="19" spans="2:5" ht="30" x14ac:dyDescent="0.25">
      <c r="B19" s="5"/>
      <c r="C19" s="40" t="s">
        <v>141</v>
      </c>
      <c r="D19" s="41" t="s">
        <v>16</v>
      </c>
      <c r="E19" s="45">
        <v>68.2</v>
      </c>
    </row>
    <row r="20" spans="2:5" ht="30" x14ac:dyDescent="0.25">
      <c r="B20" s="5"/>
      <c r="C20" s="42" t="s">
        <v>2</v>
      </c>
      <c r="D20" s="43" t="s">
        <v>19</v>
      </c>
      <c r="E20" s="46">
        <v>70.569999999999993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89.19</v>
      </c>
    </row>
    <row r="22" spans="2:5" ht="30" x14ac:dyDescent="0.25">
      <c r="B22" s="6" t="s">
        <v>78</v>
      </c>
      <c r="C22" s="20" t="s">
        <v>153</v>
      </c>
      <c r="D22" s="32" t="s">
        <v>16</v>
      </c>
      <c r="E22" s="21">
        <v>92</v>
      </c>
    </row>
    <row r="23" spans="2:5" ht="16.5" thickBot="1" x14ac:dyDescent="0.3">
      <c r="B23" s="7"/>
      <c r="C23" s="22" t="s">
        <v>265</v>
      </c>
      <c r="D23" s="39" t="s">
        <v>18</v>
      </c>
      <c r="E23" s="48">
        <v>67.8</v>
      </c>
    </row>
    <row r="24" spans="2:5" ht="63" x14ac:dyDescent="0.25">
      <c r="B24" s="5" t="s">
        <v>79</v>
      </c>
      <c r="C24" s="20" t="s">
        <v>266</v>
      </c>
      <c r="D24" s="32" t="s">
        <v>71</v>
      </c>
      <c r="E24" s="21">
        <v>360.2</v>
      </c>
    </row>
    <row r="25" spans="2:5" ht="15.75" x14ac:dyDescent="0.25">
      <c r="B25" s="2"/>
      <c r="C25" s="24" t="s">
        <v>75</v>
      </c>
      <c r="D25" s="33" t="s">
        <v>13</v>
      </c>
      <c r="E25" s="23">
        <v>24.1</v>
      </c>
    </row>
    <row r="26" spans="2:5" ht="15.75" thickBot="1" x14ac:dyDescent="0.3">
      <c r="B26" s="3"/>
      <c r="C26" s="19"/>
      <c r="D26" s="49" t="s">
        <v>230</v>
      </c>
      <c r="E26" s="50">
        <f>+E25+E24+E23+E22+E21+E20+E19+E18+E17+E16+E15+E14+E13+E12+E11</f>
        <v>1789.0099999999998</v>
      </c>
    </row>
  </sheetData>
  <customSheetViews>
    <customSheetView guid="{C78322C7-86C9-4F38-A4A6-4930746DC6B8}">
      <selection activeCell="C7" sqref="C7"/>
      <pageMargins left="0.7" right="0.7" top="0.75" bottom="0.75" header="0.3" footer="0.3"/>
    </customSheetView>
    <customSheetView guid="{7D113E4B-2489-4A93-A066-E9128A217E1E}" topLeftCell="A7">
      <selection activeCell="G4" sqref="G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C8" sqref="C8"/>
    </sheetView>
  </sheetViews>
  <sheetFormatPr defaultRowHeight="15" x14ac:dyDescent="0.25"/>
  <cols>
    <col min="2" max="2" width="17" customWidth="1"/>
    <col min="3" max="3" width="14.5703125" customWidth="1"/>
    <col min="4" max="5" width="12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109</v>
      </c>
    </row>
    <row r="8" spans="2:5" x14ac:dyDescent="0.25">
      <c r="B8" s="10" t="s">
        <v>4</v>
      </c>
      <c r="C8" s="12" t="s">
        <v>315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8.75" x14ac:dyDescent="0.25">
      <c r="B12" s="1" t="s">
        <v>40</v>
      </c>
      <c r="C12" s="25" t="s">
        <v>97</v>
      </c>
      <c r="D12" s="30" t="s">
        <v>48</v>
      </c>
      <c r="E12" s="26">
        <v>184.24</v>
      </c>
    </row>
    <row r="13" spans="2:5" ht="15.75" x14ac:dyDescent="0.25">
      <c r="B13" s="2"/>
      <c r="C13" s="27" t="s">
        <v>49</v>
      </c>
      <c r="D13" s="31" t="s">
        <v>13</v>
      </c>
      <c r="E13" s="28">
        <v>75.760000000000005</v>
      </c>
    </row>
    <row r="14" spans="2:5" ht="16.5" thickBot="1" x14ac:dyDescent="0.3">
      <c r="B14" s="2"/>
      <c r="C14" s="29" t="s">
        <v>267</v>
      </c>
      <c r="D14" s="31" t="s">
        <v>51</v>
      </c>
      <c r="E14" s="34">
        <v>128.77000000000001</v>
      </c>
    </row>
    <row r="15" spans="2:5" ht="15.75" thickBot="1" x14ac:dyDescent="0.3">
      <c r="B15" s="4" t="s">
        <v>5</v>
      </c>
      <c r="C15" s="17" t="s">
        <v>65</v>
      </c>
      <c r="D15" s="35" t="s">
        <v>44</v>
      </c>
      <c r="E15" s="36">
        <v>43</v>
      </c>
    </row>
    <row r="16" spans="2:5" ht="45" x14ac:dyDescent="0.25">
      <c r="B16" s="5" t="s">
        <v>41</v>
      </c>
      <c r="C16" s="18" t="s">
        <v>268</v>
      </c>
      <c r="D16" s="37" t="s">
        <v>35</v>
      </c>
      <c r="E16" s="44">
        <v>31.38</v>
      </c>
    </row>
    <row r="17" spans="2:5" ht="60" x14ac:dyDescent="0.25">
      <c r="B17" s="5"/>
      <c r="C17" s="40" t="s">
        <v>54</v>
      </c>
      <c r="D17" s="41" t="s">
        <v>55</v>
      </c>
      <c r="E17" s="45">
        <v>109.54</v>
      </c>
    </row>
    <row r="18" spans="2:5" ht="30" x14ac:dyDescent="0.25">
      <c r="B18" s="5"/>
      <c r="C18" s="40" t="s">
        <v>88</v>
      </c>
      <c r="D18" s="41" t="s">
        <v>89</v>
      </c>
      <c r="E18" s="45">
        <v>128.1</v>
      </c>
    </row>
    <row r="19" spans="2:5" ht="30" x14ac:dyDescent="0.25">
      <c r="B19" s="5"/>
      <c r="C19" s="40" t="s">
        <v>269</v>
      </c>
      <c r="D19" s="41" t="s">
        <v>101</v>
      </c>
      <c r="E19" s="45">
        <v>105</v>
      </c>
    </row>
    <row r="20" spans="2:5" ht="30" x14ac:dyDescent="0.25">
      <c r="B20" s="5"/>
      <c r="C20" s="40" t="s">
        <v>57</v>
      </c>
      <c r="D20" s="41" t="s">
        <v>16</v>
      </c>
      <c r="E20" s="45">
        <v>71.52</v>
      </c>
    </row>
    <row r="21" spans="2:5" ht="30" x14ac:dyDescent="0.25">
      <c r="B21" s="5"/>
      <c r="C21" s="42" t="s">
        <v>2</v>
      </c>
      <c r="D21" s="43" t="s">
        <v>19</v>
      </c>
      <c r="E21" s="46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2.25" thickBot="1" x14ac:dyDescent="0.3">
      <c r="B23" s="6" t="s">
        <v>42</v>
      </c>
      <c r="C23" s="20" t="s">
        <v>58</v>
      </c>
      <c r="D23" s="32" t="s">
        <v>16</v>
      </c>
      <c r="E23" s="21">
        <v>92</v>
      </c>
    </row>
    <row r="24" spans="2:5" ht="47.25" x14ac:dyDescent="0.25">
      <c r="B24" s="5" t="s">
        <v>6</v>
      </c>
      <c r="C24" s="20" t="s">
        <v>270</v>
      </c>
      <c r="D24" s="32" t="s">
        <v>74</v>
      </c>
      <c r="E24" s="21">
        <v>234.63</v>
      </c>
    </row>
    <row r="25" spans="2:5" ht="47.25" x14ac:dyDescent="0.25">
      <c r="B25" s="2"/>
      <c r="C25" s="24" t="s">
        <v>61</v>
      </c>
      <c r="D25" s="33" t="s">
        <v>62</v>
      </c>
      <c r="E25" s="23">
        <v>26.48</v>
      </c>
    </row>
    <row r="26" spans="2:5" ht="15.75" x14ac:dyDescent="0.25">
      <c r="B26" s="2"/>
      <c r="C26" s="24"/>
      <c r="D26" s="33"/>
      <c r="E26" s="23"/>
    </row>
    <row r="27" spans="2:5" ht="15.75" thickBot="1" x14ac:dyDescent="0.3">
      <c r="B27" s="3"/>
      <c r="C27" s="19"/>
      <c r="D27" s="49" t="s">
        <v>230</v>
      </c>
      <c r="E27" s="50">
        <f>E25+E24+E23+E22+E21+E20+E19+E18+E17+E16+E15+E14+E13+E12</f>
        <v>1390.18</v>
      </c>
    </row>
  </sheetData>
  <customSheetViews>
    <customSheetView guid="{C78322C7-86C9-4F38-A4A6-4930746DC6B8}" topLeftCell="A4">
      <selection activeCell="C8" sqref="C8"/>
      <pageMargins left="0.7" right="0.7" top="0.75" bottom="0.75" header="0.3" footer="0.3"/>
    </customSheetView>
    <customSheetView guid="{7D113E4B-2489-4A93-A066-E9128A217E1E}" topLeftCell="A4">
      <selection sqref="A1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abSelected="1" topLeftCell="A4" workbookViewId="0">
      <selection activeCell="C9" sqref="C9"/>
    </sheetView>
  </sheetViews>
  <sheetFormatPr defaultRowHeight="15" x14ac:dyDescent="0.25"/>
  <cols>
    <col min="2" max="2" width="18" customWidth="1"/>
    <col min="3" max="3" width="17.28515625" customWidth="1"/>
    <col min="4" max="4" width="14.28515625" customWidth="1"/>
    <col min="5" max="5" width="12.4257812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315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63" x14ac:dyDescent="0.25">
      <c r="B13" s="1" t="s">
        <v>40</v>
      </c>
      <c r="C13" s="25" t="s">
        <v>271</v>
      </c>
      <c r="D13" s="30" t="s">
        <v>48</v>
      </c>
      <c r="E13" s="26">
        <v>225</v>
      </c>
    </row>
    <row r="14" spans="2:5" ht="15.75" x14ac:dyDescent="0.25">
      <c r="B14" s="2"/>
      <c r="C14" s="27" t="s">
        <v>272</v>
      </c>
      <c r="D14" s="31" t="s">
        <v>273</v>
      </c>
      <c r="E14" s="28">
        <v>28.7</v>
      </c>
    </row>
    <row r="15" spans="2:5" ht="16.5" thickBot="1" x14ac:dyDescent="0.3">
      <c r="B15" s="2"/>
      <c r="C15" s="29" t="s">
        <v>183</v>
      </c>
      <c r="D15" s="31" t="s">
        <v>14</v>
      </c>
      <c r="E15" s="34">
        <v>111.68</v>
      </c>
    </row>
    <row r="16" spans="2:5" ht="15.75" thickBot="1" x14ac:dyDescent="0.3">
      <c r="B16" s="4" t="s">
        <v>5</v>
      </c>
      <c r="C16" s="17" t="s">
        <v>20</v>
      </c>
      <c r="D16" s="35" t="s">
        <v>115</v>
      </c>
      <c r="E16" s="36">
        <v>84.8</v>
      </c>
    </row>
    <row r="17" spans="2:5" ht="45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75" x14ac:dyDescent="0.25">
      <c r="B18" s="5"/>
      <c r="C18" s="40" t="s">
        <v>274</v>
      </c>
      <c r="D18" s="41" t="s">
        <v>215</v>
      </c>
      <c r="E18" s="45">
        <v>51.45</v>
      </c>
    </row>
    <row r="19" spans="2:5" ht="45" x14ac:dyDescent="0.25">
      <c r="B19" s="5"/>
      <c r="C19" s="40" t="s">
        <v>275</v>
      </c>
      <c r="D19" s="41" t="s">
        <v>115</v>
      </c>
      <c r="E19" s="45">
        <v>236.2</v>
      </c>
    </row>
    <row r="20" spans="2:5" ht="30" x14ac:dyDescent="0.25">
      <c r="B20" s="5"/>
      <c r="C20" s="42" t="s">
        <v>276</v>
      </c>
      <c r="D20" s="43" t="s">
        <v>16</v>
      </c>
      <c r="E20" s="46">
        <v>39.47</v>
      </c>
    </row>
    <row r="21" spans="2:5" x14ac:dyDescent="0.25">
      <c r="B21" s="5"/>
      <c r="C21" s="40" t="s">
        <v>45</v>
      </c>
      <c r="D21" s="41" t="s">
        <v>19</v>
      </c>
      <c r="E21" s="45">
        <v>70.569999999999993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89.19</v>
      </c>
    </row>
    <row r="23" spans="2:5" ht="30" x14ac:dyDescent="0.25">
      <c r="B23" s="6" t="s">
        <v>42</v>
      </c>
      <c r="C23" s="20" t="s">
        <v>91</v>
      </c>
      <c r="D23" s="32" t="s">
        <v>277</v>
      </c>
      <c r="E23" s="21">
        <v>90</v>
      </c>
    </row>
    <row r="24" spans="2:5" ht="16.5" thickBot="1" x14ac:dyDescent="0.3">
      <c r="B24" s="7"/>
      <c r="C24" s="22" t="s">
        <v>278</v>
      </c>
      <c r="D24" s="39" t="s">
        <v>205</v>
      </c>
      <c r="E24" s="48">
        <v>128.1</v>
      </c>
    </row>
    <row r="25" spans="2:5" ht="47.25" x14ac:dyDescent="0.25">
      <c r="B25" s="5" t="s">
        <v>6</v>
      </c>
      <c r="C25" s="20" t="s">
        <v>279</v>
      </c>
      <c r="D25" s="32" t="s">
        <v>106</v>
      </c>
      <c r="E25" s="21">
        <v>379.8</v>
      </c>
    </row>
    <row r="26" spans="2:5" ht="31.5" x14ac:dyDescent="0.25">
      <c r="B26" s="2"/>
      <c r="C26" s="24" t="s">
        <v>28</v>
      </c>
      <c r="D26" s="33" t="s">
        <v>13</v>
      </c>
      <c r="E26" s="23">
        <v>31.38</v>
      </c>
    </row>
    <row r="27" spans="2:5" ht="15.75" thickBot="1" x14ac:dyDescent="0.3">
      <c r="B27" s="3"/>
      <c r="C27" s="19"/>
      <c r="D27" s="49" t="s">
        <v>245</v>
      </c>
      <c r="E27" s="50">
        <f>E26+E25+E24+E23+E22+E21+E20+E19+E18+E17+E16+E15+E14+E13</f>
        <v>1608.14</v>
      </c>
    </row>
  </sheetData>
  <customSheetViews>
    <customSheetView guid="{C78322C7-86C9-4F38-A4A6-4930746DC6B8}" topLeftCell="A4">
      <selection activeCell="C9" sqref="C9"/>
      <pageMargins left="0.7" right="0.7" top="0.75" bottom="0.75" header="0.3" footer="0.3"/>
    </customSheetView>
    <customSheetView guid="{7D113E4B-2489-4A93-A066-E9128A217E1E}" topLeftCell="A25">
      <selection activeCell="A2" sqref="A2:E2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7" workbookViewId="0">
      <selection activeCell="F13" sqref="F13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230</v>
      </c>
      <c r="E28" s="50">
        <f>E27+E26+E25+E24+E23+E22+E21+E20+E18+E19+E17+E16+E15+E13+14:14</f>
        <v>1740.3599999999997</v>
      </c>
    </row>
  </sheetData>
  <customSheetViews>
    <customSheetView guid="{C78322C7-86C9-4F38-A4A6-4930746DC6B8}" state="hidden" topLeftCell="A7">
      <selection activeCell="F13" sqref="F13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state="hidden" topLeftCell="A7">
      <selection activeCell="F13" sqref="F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topLeftCell="A4" workbookViewId="0">
      <selection activeCell="C22" sqref="C22"/>
    </sheetView>
  </sheetViews>
  <sheetFormatPr defaultRowHeight="15" x14ac:dyDescent="0.25"/>
  <cols>
    <col min="3" max="3" width="19.7109375" customWidth="1"/>
    <col min="4" max="4" width="26" customWidth="1"/>
    <col min="5" max="5" width="29.285156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125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126</v>
      </c>
      <c r="D12" s="30" t="s">
        <v>48</v>
      </c>
      <c r="E12" s="26">
        <v>223.41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190</v>
      </c>
      <c r="D14" s="31" t="s">
        <v>128</v>
      </c>
      <c r="E14" s="34">
        <v>119.8</v>
      </c>
    </row>
    <row r="15" spans="2:5" ht="15.75" thickBot="1" x14ac:dyDescent="0.3">
      <c r="B15" s="4" t="s">
        <v>5</v>
      </c>
      <c r="C15" s="17" t="s">
        <v>20</v>
      </c>
      <c r="D15" s="35" t="s">
        <v>44</v>
      </c>
      <c r="E15" s="36">
        <v>76</v>
      </c>
    </row>
    <row r="16" spans="2:5" ht="30" x14ac:dyDescent="0.25">
      <c r="B16" s="5" t="s">
        <v>41</v>
      </c>
      <c r="C16" s="18" t="s">
        <v>247</v>
      </c>
      <c r="D16" s="37" t="s">
        <v>53</v>
      </c>
      <c r="E16" s="44">
        <v>41.8</v>
      </c>
    </row>
    <row r="17" spans="2:5" ht="45" x14ac:dyDescent="0.25">
      <c r="B17" s="5"/>
      <c r="C17" s="40" t="s">
        <v>175</v>
      </c>
      <c r="D17" s="41" t="s">
        <v>16</v>
      </c>
      <c r="E17" s="45">
        <v>61.74</v>
      </c>
    </row>
    <row r="18" spans="2:5" ht="30" x14ac:dyDescent="0.25">
      <c r="B18" s="5"/>
      <c r="C18" s="40" t="s">
        <v>131</v>
      </c>
      <c r="D18" s="41" t="s">
        <v>115</v>
      </c>
      <c r="E18" s="45">
        <v>264</v>
      </c>
    </row>
    <row r="19" spans="2:5" ht="30" x14ac:dyDescent="0.25">
      <c r="B19" s="5"/>
      <c r="C19" s="42" t="s">
        <v>192</v>
      </c>
      <c r="D19" s="43" t="s">
        <v>16</v>
      </c>
      <c r="E19" s="46">
        <v>68.180000000000007</v>
      </c>
    </row>
    <row r="20" spans="2:5" x14ac:dyDescent="0.25">
      <c r="B20" s="5"/>
      <c r="C20" s="40" t="s">
        <v>2</v>
      </c>
      <c r="D20" s="41" t="s">
        <v>46</v>
      </c>
      <c r="E20" s="45">
        <v>58.75</v>
      </c>
    </row>
    <row r="21" spans="2:5" ht="15.75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60.75" thickBot="1" x14ac:dyDescent="0.3">
      <c r="B22" s="6" t="s">
        <v>42</v>
      </c>
      <c r="C22" s="20" t="s">
        <v>103</v>
      </c>
      <c r="D22" s="32" t="s">
        <v>16</v>
      </c>
      <c r="E22" s="21">
        <v>102</v>
      </c>
    </row>
    <row r="23" spans="2:5" ht="47.25" x14ac:dyDescent="0.25">
      <c r="B23" s="5" t="s">
        <v>6</v>
      </c>
      <c r="C23" s="20" t="s">
        <v>134</v>
      </c>
      <c r="D23" s="32" t="s">
        <v>74</v>
      </c>
      <c r="E23" s="21">
        <v>289.66000000000003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233</v>
      </c>
      <c r="E26" s="50">
        <f>E25+E24+E23+E22+E21+E20+E19+E18+E17+E16+E15+E14+E13+E12</f>
        <v>1531.71</v>
      </c>
    </row>
  </sheetData>
  <customSheetViews>
    <customSheetView guid="{C78322C7-86C9-4F38-A4A6-4930746DC6B8}" state="hidden" topLeftCell="A4">
      <selection activeCell="C22" sqref="C22"/>
      <pageMargins left="0.7" right="0.7" top="0.75" bottom="0.75" header="0.3" footer="0.3"/>
    </customSheetView>
    <customSheetView guid="{7D113E4B-2489-4A93-A066-E9128A217E1E}" state="hidden" topLeftCell="A4">
      <selection activeCell="C22" sqref="C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4" workbookViewId="0">
      <selection activeCell="E30" sqref="E30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230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216</v>
      </c>
    </row>
  </sheetData>
  <customSheetViews>
    <customSheetView guid="{C78322C7-86C9-4F38-A4A6-4930746DC6B8}" state="hidden" topLeftCell="A4">
      <selection activeCell="E30" sqref="E30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state="hidden" topLeftCell="A4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sqref="A1:E25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230</v>
      </c>
      <c r="E25" s="50">
        <f>E24+E23+E22+E21+E20+E19+E18+E17+E15+E16+E14+E13+E12+E10+11:11</f>
        <v>1740.3599999999997</v>
      </c>
    </row>
  </sheetData>
  <customSheetViews>
    <customSheetView guid="{C78322C7-86C9-4F38-A4A6-4930746DC6B8}" state="hidden">
      <selection sqref="A1:E25"/>
      <pageMargins left="0.7" right="0.7" top="0.75" bottom="0.75" header="0.3" footer="0.3"/>
    </customSheetView>
    <customSheetView guid="{7D113E4B-2489-4A93-A066-E9128A217E1E}" state="hidden">
      <selection sqref="A1:E2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C78322C7-86C9-4F38-A4A6-4930746DC6B8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C78322C7-86C9-4F38-A4A6-4930746DC6B8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C78322C7-86C9-4F38-A4A6-4930746DC6B8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C78322C7-86C9-4F38-A4A6-4930746DC6B8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78322C7-86C9-4F38-A4A6-4930746DC6B8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C78322C7-86C9-4F38-A4A6-4930746DC6B8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C78322C7-86C9-4F38-A4A6-4930746DC6B8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91</vt:i4>
      </vt:variant>
    </vt:vector>
  </HeadingPairs>
  <TitlesOfParts>
    <vt:vector size="91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01 июля</vt:lpstr>
      <vt:lpstr>02 июля</vt:lpstr>
      <vt:lpstr>03 июля</vt:lpstr>
      <vt:lpstr>01 августа</vt:lpstr>
      <vt:lpstr>1 сентября</vt:lpstr>
      <vt:lpstr>02 сентября</vt:lpstr>
      <vt:lpstr>1 октября</vt:lpstr>
      <vt:lpstr>2 октября</vt:lpstr>
      <vt:lpstr>3 октября</vt:lpstr>
      <vt:lpstr>1 ноября</vt:lpstr>
      <vt:lpstr>5 ноября</vt:lpstr>
      <vt:lpstr>7 ноября</vt:lpstr>
      <vt:lpstr>10 ноября</vt:lpstr>
      <vt:lpstr>11 ноября</vt:lpstr>
      <vt:lpstr>12 ноября</vt:lpstr>
      <vt:lpstr>13 ноября</vt:lpstr>
      <vt:lpstr>14 ноября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17 ноября</vt:lpstr>
      <vt:lpstr>18 ноября</vt:lpstr>
      <vt:lpstr>19 ноября</vt:lpstr>
      <vt:lpstr>20 ноября</vt:lpstr>
      <vt:lpstr>21 ноября</vt:lpstr>
      <vt:lpstr>24 ноября</vt:lpstr>
      <vt:lpstr>25 ноября</vt:lpstr>
      <vt:lpstr>26 ноября</vt:lpstr>
      <vt:lpstr>27 ноября</vt:lpstr>
      <vt:lpstr>28 ноября</vt:lpstr>
      <vt:lpstr>ноябрь</vt:lpstr>
      <vt:lpstr>9 октября</vt:lpstr>
      <vt:lpstr>Лист27</vt:lpstr>
      <vt:lpstr>Лист31</vt:lpstr>
      <vt:lpstr>2 июня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2026-02-18T07:35:20Z</dcterms:modified>
</cp:coreProperties>
</file>